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245" documentId="11_2848C6EACE97C9F5EF8A0EFDC5BEEE9A96499F26" xr6:coauthVersionLast="47" xr6:coauthVersionMax="47" xr10:uidLastSave="{A6710BB2-04F9-4ED0-AF20-835C694C252A}"/>
  <bookViews>
    <workbookView xWindow="-120" yWindow="-120" windowWidth="24240" windowHeight="13140" tabRatio="500" firstSheet="5" activeTab="5" xr2:uid="{00000000-000D-0000-FFFF-FFFF00000000}"/>
  </bookViews>
  <sheets>
    <sheet name="Indice" sheetId="1" r:id="rId1"/>
    <sheet name="1991-1999" sheetId="2" r:id="rId2"/>
    <sheet name="2000-2008" sheetId="3" r:id="rId3"/>
    <sheet name="2009-2016" sheetId="4" r:id="rId4"/>
    <sheet name="2017 en adelante" sheetId="5" r:id="rId5"/>
    <sheet name="por mes" sheetId="6" r:id="rId6"/>
    <sheet name="Ficha Tecnica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6" l="1"/>
  <c r="BW77" i="6"/>
  <c r="B47" i="4"/>
  <c r="J54" i="3"/>
  <c r="H54" i="3"/>
  <c r="G54" i="3"/>
  <c r="F54" i="3"/>
  <c r="D54" i="3"/>
  <c r="C54" i="3"/>
  <c r="B54" i="3"/>
  <c r="J47" i="2"/>
  <c r="H47" i="2"/>
  <c r="G47" i="2"/>
  <c r="D47" i="2"/>
  <c r="C37" i="2"/>
  <c r="C30" i="2"/>
</calcChain>
</file>

<file path=xl/sharedStrings.xml><?xml version="1.0" encoding="utf-8"?>
<sst xmlns="http://schemas.openxmlformats.org/spreadsheetml/2006/main" count="1005" uniqueCount="173">
  <si>
    <t>Exportación según principales países de desembarque (en dólares). Total Provincia. Años 1991-2025</t>
  </si>
  <si>
    <t>1991-1999</t>
  </si>
  <si>
    <t>2000-2008</t>
  </si>
  <si>
    <t>2009-2016</t>
  </si>
  <si>
    <t>2017 en adelante (anual)</t>
  </si>
  <si>
    <t>por mes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</si>
  <si>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</si>
  <si>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>Exportación según principales países de desembarque (en dólares). Total Provincia. Años 1991/ 1999</t>
  </si>
  <si>
    <t>País de desembarque</t>
  </si>
  <si>
    <t>1991</t>
  </si>
  <si>
    <t>1992</t>
  </si>
  <si>
    <t>1993</t>
  </si>
  <si>
    <t>1994</t>
  </si>
  <si>
    <t>1995</t>
  </si>
  <si>
    <t>1996</t>
  </si>
  <si>
    <t>Total</t>
  </si>
  <si>
    <t>Holanda</t>
  </si>
  <si>
    <t>-</t>
  </si>
  <si>
    <t>Nigeria</t>
  </si>
  <si>
    <t>Barbados</t>
  </si>
  <si>
    <t>Bolivia</t>
  </si>
  <si>
    <t>Brasil</t>
  </si>
  <si>
    <t>Canadá</t>
  </si>
  <si>
    <t>Colombia</t>
  </si>
  <si>
    <t>Cuba</t>
  </si>
  <si>
    <t>Chile</t>
  </si>
  <si>
    <t>Ecuador</t>
  </si>
  <si>
    <t>Estados Unidos</t>
  </si>
  <si>
    <t>Guatemala</t>
  </si>
  <si>
    <t>México</t>
  </si>
  <si>
    <t>Panamá</t>
  </si>
  <si>
    <t>Paraguay</t>
  </si>
  <si>
    <t>Perú</t>
  </si>
  <si>
    <t>Puerto Rico</t>
  </si>
  <si>
    <t>Uruguay</t>
  </si>
  <si>
    <t>Venezuela</t>
  </si>
  <si>
    <t>Corea Democ. Norte</t>
  </si>
  <si>
    <t>Corea Rep. Sur</t>
  </si>
  <si>
    <t>China Continental</t>
  </si>
  <si>
    <t>Isla-Formosa Taiwan</t>
  </si>
  <si>
    <t>Japón</t>
  </si>
  <si>
    <t>Singapur</t>
  </si>
  <si>
    <t>Hong Kong</t>
  </si>
  <si>
    <t>Bélgica</t>
  </si>
  <si>
    <t>Dinamarca</t>
  </si>
  <si>
    <t>España</t>
  </si>
  <si>
    <t>Francia</t>
  </si>
  <si>
    <t>Hungría</t>
  </si>
  <si>
    <t>Italia</t>
  </si>
  <si>
    <t>Países Bajos</t>
  </si>
  <si>
    <t>Portugal</t>
  </si>
  <si>
    <t>Gran Bretaña</t>
  </si>
  <si>
    <t>Suecia</t>
  </si>
  <si>
    <t>Turquía</t>
  </si>
  <si>
    <t>Alemania Federal</t>
  </si>
  <si>
    <t xml:space="preserve">Rusia </t>
  </si>
  <si>
    <t>Nueva Zelanda</t>
  </si>
  <si>
    <t>Otros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</si>
  <si>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por suma pueden no coincidir por redondeo en las cifras parciales.</t>
    </r>
  </si>
  <si>
    <t>Exportación según principales países de desembarque (en dólares). Total Provincia. Años 2000/ 2008</t>
  </si>
  <si>
    <t>Angola</t>
  </si>
  <si>
    <t>Arabia Saudita</t>
  </si>
  <si>
    <t>Australia</t>
  </si>
  <si>
    <t>Bahamas</t>
  </si>
  <si>
    <t>Bielorus</t>
  </si>
  <si>
    <t>Bosnia Herzegovina</t>
  </si>
  <si>
    <t>Bulgaria</t>
  </si>
  <si>
    <t>Corea Democrática del Norte</t>
  </si>
  <si>
    <t>Corea Republicana del Sur</t>
  </si>
  <si>
    <t>Costa Rica</t>
  </si>
  <si>
    <t>Croacia</t>
  </si>
  <si>
    <t>Disponible para agrupamiento</t>
  </si>
  <si>
    <t>Dominica</t>
  </si>
  <si>
    <t>El Salvador</t>
  </si>
  <si>
    <t>Emiratos Arabes Unidos</t>
  </si>
  <si>
    <t>India</t>
  </si>
  <si>
    <t>Israel</t>
  </si>
  <si>
    <t>Jordania</t>
  </si>
  <si>
    <t>Libia</t>
  </si>
  <si>
    <t>Lituania</t>
  </si>
  <si>
    <t>Marruecos</t>
  </si>
  <si>
    <t>Moldova</t>
  </si>
  <si>
    <t>Polonia</t>
  </si>
  <si>
    <t>República Checa</t>
  </si>
  <si>
    <t>Rumania</t>
  </si>
  <si>
    <t>Sudáfrica</t>
  </si>
  <si>
    <t>Suiza</t>
  </si>
  <si>
    <t>Túnez</t>
  </si>
  <si>
    <t>Ucrania</t>
  </si>
  <si>
    <t>Vietnam</t>
  </si>
  <si>
    <t>Exportación según principales países de desembarque (miles de dólares). Total Provincia. Años 2009/ 2016</t>
  </si>
  <si>
    <t>Chile, zona franca Punta Arenas</t>
  </si>
  <si>
    <t>Eslovaquia</t>
  </si>
  <si>
    <t>Indonesia</t>
  </si>
  <si>
    <t>Kazajstán</t>
  </si>
  <si>
    <t>Kenya</t>
  </si>
  <si>
    <t>Líbano</t>
  </si>
  <si>
    <t>Malasia</t>
  </si>
  <si>
    <t>Noruega</t>
  </si>
  <si>
    <t>Serbia</t>
  </si>
  <si>
    <t>Tailandia</t>
  </si>
  <si>
    <t>Unión Soviética</t>
  </si>
  <si>
    <t>Exportaciones anuales según principales países de desembarque (en dólares). Total Provincia. Años 2017/ 2023</t>
  </si>
  <si>
    <t>2024 (*)</t>
  </si>
  <si>
    <t>2025(*)</t>
  </si>
  <si>
    <t>Alemania</t>
  </si>
  <si>
    <t>Azerbaiyán</t>
  </si>
  <si>
    <t>Bielorrusia</t>
  </si>
  <si>
    <t>Bosnia y Herzegovina</t>
  </si>
  <si>
    <t>China</t>
  </si>
  <si>
    <t>Corea del Sur</t>
  </si>
  <si>
    <t>Costa de Marfil</t>
  </si>
  <si>
    <t>Emiratos Árabes Unidos</t>
  </si>
  <si>
    <t>Estonia</t>
  </si>
  <si>
    <t>Finlandia</t>
  </si>
  <si>
    <t>Georgia</t>
  </si>
  <si>
    <t>Ghana</t>
  </si>
  <si>
    <t>Grecia</t>
  </si>
  <si>
    <t>Indeterminado (1)</t>
  </si>
  <si>
    <t>Letonia</t>
  </si>
  <si>
    <t>Liberia</t>
  </si>
  <si>
    <t>Moldavia</t>
  </si>
  <si>
    <t>Montenegro</t>
  </si>
  <si>
    <t xml:space="preserve">Nicaragua </t>
  </si>
  <si>
    <t>Omán</t>
  </si>
  <si>
    <t>Reino Unido</t>
  </si>
  <si>
    <t>Rep. Dominicana</t>
  </si>
  <si>
    <t>Rusia</t>
  </si>
  <si>
    <t>Santa Lucía</t>
  </si>
  <si>
    <t>Sierra Leona</t>
  </si>
  <si>
    <t>Taiwan</t>
  </si>
  <si>
    <t>Tayikistán</t>
  </si>
  <si>
    <t>- Cero absoluto</t>
  </si>
  <si>
    <t>(1) Buques y aeronaves (cumbustible)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</si>
  <si>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incluyen zonas francas y territorios asociados. Los totales por suma pueden no coincidir por redondeo en las cifras parciales.</t>
    </r>
  </si>
  <si>
    <t>Exportaciones mensuales según principales países de desembarque (en dólares). Total Provincia. Años 2017/ 2025</t>
  </si>
  <si>
    <t xml:space="preserve">sep-24 </t>
  </si>
  <si>
    <t>feb-26(*)</t>
  </si>
  <si>
    <t>mar-26(*)</t>
  </si>
  <si>
    <t>abr-26(*)</t>
  </si>
  <si>
    <t>Austria</t>
  </si>
  <si>
    <t>(1) Ventas a Buques de bandera extranjera</t>
  </si>
  <si>
    <t>* Datos provisorios</t>
  </si>
  <si>
    <t>FICHA TECNICA</t>
  </si>
  <si>
    <t>ARCHIVO</t>
  </si>
  <si>
    <t>13_3_04</t>
  </si>
  <si>
    <t>Tema</t>
  </si>
  <si>
    <t>Estadísticas macroeconomicas</t>
  </si>
  <si>
    <t>Subtema</t>
  </si>
  <si>
    <t>Comercio internacional y balanza de pagos </t>
  </si>
  <si>
    <t>Serie</t>
  </si>
  <si>
    <t>Valor total de las exportaciones por períodos anuales según pais de desembarque de la provincia de Tierra del Fuego AeIAS</t>
  </si>
  <si>
    <t>Objetivo</t>
  </si>
  <si>
    <t>Presentar la evolución de las exportaciones de la Provincia de Tierra del Fuego AeIAS clasificadas por pais de desembarque</t>
  </si>
  <si>
    <t>Cobertura geográfica</t>
  </si>
  <si>
    <t>Provincia de Tierra del Fuego AeIAS</t>
  </si>
  <si>
    <t>Cobertura temporal</t>
  </si>
  <si>
    <t>Años 1991-2026</t>
  </si>
  <si>
    <t>Variable 1</t>
  </si>
  <si>
    <t>Pais de desembarque</t>
  </si>
  <si>
    <t>Definición Operativa</t>
  </si>
  <si>
    <t xml:space="preserve">Refiere a las exportaciones hacia un país por su relevancia como receptores de las mercaderías exportadas por la Provincia de Tierra del Fuego AeIAS. </t>
  </si>
  <si>
    <t>Unidad de medida</t>
  </si>
  <si>
    <t>Dólares</t>
  </si>
  <si>
    <t>Método de cálculo (formula)</t>
  </si>
  <si>
    <t>No aplica</t>
  </si>
  <si>
    <t>Periocidad de recepción de datos</t>
  </si>
  <si>
    <t>Mensual</t>
  </si>
  <si>
    <t>Periodicidad de difusión</t>
  </si>
  <si>
    <t>Nota</t>
  </si>
  <si>
    <t>Los totales incluyen zonas francas y territorios asociados. Los totales por suma pueden no coincidir por redondeo en las cifras parciales.</t>
  </si>
  <si>
    <t>Fuente</t>
  </si>
  <si>
    <t>IPIEC Dirección de Producción Estadística en base de datos de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</si>
</sst>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\-??_ ;_ @_ "/>
    <numFmt numFmtId="165" formatCode="_ * #,##0.00_ ;_ * \-#,##0.00_ ;_ * \-??_ ;_ @_ "/>
    <numFmt numFmtId="166" formatCode="#,##0;\-#,##0;\-"/>
    <numFmt numFmtId="167" formatCode="mmm\-d"/>
  </numFmts>
  <fonts count="19">
    <font>
      <sz val="11"/>
      <color rgb="FF000000"/>
      <name val="Aptos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37" fontId="11" fillId="2" borderId="0" xfId="0" applyNumberFormat="1" applyFont="1" applyFill="1"/>
    <xf numFmtId="0" fontId="9" fillId="2" borderId="0" xfId="0" applyFont="1" applyFill="1" applyAlignment="1">
      <alignment horizontal="left"/>
    </xf>
    <xf numFmtId="37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37" fontId="9" fillId="2" borderId="0" xfId="0" applyNumberFormat="1" applyFont="1" applyFill="1"/>
    <xf numFmtId="3" fontId="9" fillId="2" borderId="0" xfId="0" applyNumberFormat="1" applyFont="1" applyFill="1"/>
    <xf numFmtId="164" fontId="5" fillId="2" borderId="0" xfId="0" applyNumberFormat="1" applyFont="1" applyFill="1"/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11" fillId="2" borderId="2" xfId="0" applyFont="1" applyFill="1" applyBorder="1"/>
    <xf numFmtId="0" fontId="9" fillId="2" borderId="2" xfId="0" applyFont="1" applyFill="1" applyBorder="1"/>
    <xf numFmtId="37" fontId="9" fillId="2" borderId="2" xfId="0" applyNumberFormat="1" applyFont="1" applyFill="1" applyBorder="1" applyAlignment="1">
      <alignment horizontal="right"/>
    </xf>
    <xf numFmtId="37" fontId="9" fillId="2" borderId="2" xfId="0" applyNumberFormat="1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/>
    <xf numFmtId="0" fontId="9" fillId="2" borderId="0" xfId="0" applyFont="1" applyFill="1"/>
    <xf numFmtId="0" fontId="12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7" fontId="7" fillId="2" borderId="0" xfId="0" applyNumberFormat="1" applyFont="1" applyFill="1"/>
    <xf numFmtId="0" fontId="6" fillId="2" borderId="0" xfId="0" applyFont="1" applyFill="1" applyAlignment="1">
      <alignment horizontal="left"/>
    </xf>
    <xf numFmtId="165" fontId="7" fillId="2" borderId="0" xfId="0" applyNumberFormat="1" applyFont="1" applyFill="1"/>
    <xf numFmtId="0" fontId="11" fillId="2" borderId="0" xfId="0" applyFont="1" applyFill="1"/>
    <xf numFmtId="3" fontId="11" fillId="2" borderId="0" xfId="0" applyNumberFormat="1" applyFont="1" applyFill="1"/>
    <xf numFmtId="0" fontId="7" fillId="2" borderId="2" xfId="0" applyFont="1" applyFill="1" applyBorder="1"/>
    <xf numFmtId="3" fontId="1" fillId="2" borderId="2" xfId="0" applyNumberFormat="1" applyFont="1" applyFill="1" applyBorder="1"/>
    <xf numFmtId="3" fontId="8" fillId="2" borderId="2" xfId="0" applyNumberFormat="1" applyFont="1" applyFill="1" applyBorder="1"/>
    <xf numFmtId="0" fontId="1" fillId="2" borderId="0" xfId="0" applyFont="1" applyFill="1"/>
    <xf numFmtId="37" fontId="1" fillId="2" borderId="0" xfId="0" applyNumberFormat="1" applyFont="1" applyFill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166" fontId="11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horizontal="left" vertical="center"/>
    </xf>
    <xf numFmtId="166" fontId="9" fillId="2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right" vertical="center"/>
    </xf>
    <xf numFmtId="0" fontId="15" fillId="0" borderId="0" xfId="0" applyFont="1"/>
    <xf numFmtId="166" fontId="9" fillId="0" borderId="0" xfId="0" applyNumberFormat="1" applyFont="1" applyAlignment="1">
      <alignment vertical="center"/>
    </xf>
    <xf numFmtId="166" fontId="9" fillId="2" borderId="0" xfId="0" applyNumberFormat="1" applyFont="1" applyFill="1" applyAlignment="1">
      <alignment vertical="center"/>
    </xf>
    <xf numFmtId="49" fontId="9" fillId="2" borderId="0" xfId="0" applyNumberFormat="1" applyFont="1" applyFill="1"/>
    <xf numFmtId="3" fontId="12" fillId="2" borderId="0" xfId="0" applyNumberFormat="1" applyFont="1" applyFill="1" applyAlignment="1">
      <alignment vertical="center"/>
    </xf>
    <xf numFmtId="4" fontId="8" fillId="0" borderId="0" xfId="0" applyNumberFormat="1" applyFont="1"/>
    <xf numFmtId="0" fontId="14" fillId="0" borderId="0" xfId="0" applyFont="1" applyAlignment="1">
      <alignment horizontal="center"/>
    </xf>
    <xf numFmtId="166" fontId="11" fillId="0" borderId="0" xfId="0" applyNumberFormat="1" applyFont="1" applyAlignment="1">
      <alignment vertical="center"/>
    </xf>
    <xf numFmtId="17" fontId="5" fillId="2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5" fillId="0" borderId="0" xfId="0" applyNumberFormat="1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4" fontId="9" fillId="0" borderId="0" xfId="0" applyNumberFormat="1" applyFont="1"/>
    <xf numFmtId="0" fontId="5" fillId="0" borderId="0" xfId="0" applyFont="1" applyAlignment="1">
      <alignment horizontal="center"/>
    </xf>
    <xf numFmtId="0" fontId="16" fillId="3" borderId="1" xfId="0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5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17" fillId="2" borderId="0" xfId="0" applyFont="1" applyFill="1"/>
    <xf numFmtId="0" fontId="9" fillId="0" borderId="8" xfId="0" applyFont="1" applyBorder="1"/>
    <xf numFmtId="166" fontId="9" fillId="2" borderId="8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7" fontId="5" fillId="2" borderId="1" xfId="0" applyNumberFormat="1" applyFont="1" applyFill="1" applyBorder="1" applyAlignment="1">
      <alignment horizontal="right"/>
    </xf>
    <xf numFmtId="166" fontId="11" fillId="4" borderId="0" xfId="0" applyNumberFormat="1" applyFont="1" applyFill="1" applyAlignment="1">
      <alignment vertical="center"/>
    </xf>
    <xf numFmtId="0" fontId="9" fillId="4" borderId="0" xfId="0" applyFont="1" applyFill="1"/>
    <xf numFmtId="166" fontId="9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/>
    </xf>
    <xf numFmtId="166" fontId="5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 vertical="center"/>
    </xf>
    <xf numFmtId="166" fontId="9" fillId="4" borderId="8" xfId="0" applyNumberFormat="1" applyFont="1" applyFill="1" applyBorder="1" applyAlignment="1">
      <alignment horizontal="right" vertical="center"/>
    </xf>
    <xf numFmtId="0" fontId="0" fillId="4" borderId="0" xfId="0" applyFill="1"/>
    <xf numFmtId="17" fontId="5" fillId="4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2" borderId="8" xfId="0" applyFont="1" applyFill="1" applyBorder="1"/>
    <xf numFmtId="0" fontId="1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showGridLines="0" zoomScaleNormal="100" workbookViewId="0"/>
  </sheetViews>
  <sheetFormatPr defaultColWidth="16" defaultRowHeight="15"/>
  <cols>
    <col min="1" max="26" width="11.140625" customWidth="1"/>
  </cols>
  <sheetData>
    <row r="1" spans="1:1">
      <c r="A1" s="1" t="s">
        <v>0</v>
      </c>
    </row>
    <row r="2" spans="1:1">
      <c r="A2" s="2"/>
    </row>
    <row r="3" spans="1:1">
      <c r="A3" s="3" t="s">
        <v>1</v>
      </c>
    </row>
    <row r="4" spans="1:1">
      <c r="A4" s="3" t="s">
        <v>2</v>
      </c>
    </row>
    <row r="5" spans="1:1">
      <c r="A5" s="4" t="s">
        <v>3</v>
      </c>
    </row>
    <row r="6" spans="1:1">
      <c r="A6" s="4" t="s">
        <v>4</v>
      </c>
    </row>
    <row r="7" spans="1:1">
      <c r="A7" s="4" t="s">
        <v>5</v>
      </c>
    </row>
    <row r="8" spans="1:1">
      <c r="A8" s="2"/>
    </row>
    <row r="9" spans="1:1">
      <c r="A9" s="87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6" location="'2017 en adelante'!A1" display="2017 en adelante (anual)" xr:uid="{00000000-0004-0000-0000-000000000000}"/>
    <hyperlink ref="A7" location="'por mes'!A1" display="por mes" xr:uid="{00000000-0004-0000-0000-000001000000}"/>
  </hyperlink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4"/>
  <sheetViews>
    <sheetView showGridLines="0" topLeftCell="A36" zoomScaleNormal="100" workbookViewId="0">
      <selection activeCell="A52" sqref="A52"/>
    </sheetView>
  </sheetViews>
  <sheetFormatPr defaultColWidth="16" defaultRowHeight="15"/>
  <cols>
    <col min="1" max="1" width="22.42578125" customWidth="1"/>
    <col min="2" max="2" width="16.85546875" customWidth="1"/>
    <col min="3" max="3" width="16.42578125" customWidth="1"/>
    <col min="4" max="5" width="16.85546875" customWidth="1"/>
    <col min="6" max="6" width="16.42578125" customWidth="1"/>
    <col min="7" max="8" width="16.85546875" customWidth="1"/>
    <col min="9" max="9" width="17.28515625" customWidth="1"/>
    <col min="10" max="10" width="16.85546875" customWidth="1"/>
    <col min="11" max="25" width="11.140625" customWidth="1"/>
  </cols>
  <sheetData>
    <row r="1" spans="1:25">
      <c r="A1" s="5" t="s">
        <v>7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8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75" customHeight="1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>
        <v>1997</v>
      </c>
      <c r="I3" s="10">
        <v>1998</v>
      </c>
      <c r="J3" s="11">
        <v>1999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>
      <c r="A4" s="12"/>
      <c r="B4" s="12"/>
      <c r="C4" s="12"/>
      <c r="D4" s="13"/>
      <c r="E4" s="13"/>
      <c r="F4" s="13"/>
      <c r="G4" s="13"/>
      <c r="H4" s="12"/>
      <c r="I4" s="12"/>
      <c r="J4" s="1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>
      <c r="A5" s="14" t="s">
        <v>15</v>
      </c>
      <c r="B5" s="15">
        <v>264587642</v>
      </c>
      <c r="C5" s="15">
        <v>122024403</v>
      </c>
      <c r="D5" s="15">
        <v>226037235</v>
      </c>
      <c r="E5" s="15">
        <v>258442269</v>
      </c>
      <c r="F5" s="15">
        <v>267463016</v>
      </c>
      <c r="G5" s="15">
        <v>264587642</v>
      </c>
      <c r="H5" s="15">
        <v>292330590</v>
      </c>
      <c r="I5" s="15">
        <v>220192103</v>
      </c>
      <c r="J5" s="15">
        <v>293660998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16" t="s">
        <v>16</v>
      </c>
      <c r="B6" s="17" t="s">
        <v>17</v>
      </c>
      <c r="C6" s="17" t="s">
        <v>17</v>
      </c>
      <c r="D6" s="17" t="s">
        <v>17</v>
      </c>
      <c r="E6" s="17" t="s">
        <v>17</v>
      </c>
      <c r="F6" s="18" t="s">
        <v>17</v>
      </c>
      <c r="G6" s="17" t="s">
        <v>17</v>
      </c>
      <c r="H6" s="17" t="s">
        <v>17</v>
      </c>
      <c r="I6" s="17" t="s">
        <v>17</v>
      </c>
      <c r="J6" s="17" t="s">
        <v>17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6" t="s">
        <v>18</v>
      </c>
      <c r="B7" s="17">
        <v>48268</v>
      </c>
      <c r="C7" s="19" t="s">
        <v>17</v>
      </c>
      <c r="D7" s="20">
        <v>621266</v>
      </c>
      <c r="E7" s="17" t="s">
        <v>17</v>
      </c>
      <c r="F7" s="18" t="s">
        <v>17</v>
      </c>
      <c r="G7" s="17" t="s">
        <v>17</v>
      </c>
      <c r="H7" s="17" t="s">
        <v>17</v>
      </c>
      <c r="I7" s="17" t="s">
        <v>17</v>
      </c>
      <c r="J7" s="17">
        <v>425095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16" t="s">
        <v>19</v>
      </c>
      <c r="B8" s="19" t="s">
        <v>17</v>
      </c>
      <c r="C8" s="20">
        <v>781</v>
      </c>
      <c r="D8" s="17" t="s">
        <v>17</v>
      </c>
      <c r="E8" s="17" t="s">
        <v>17</v>
      </c>
      <c r="F8" s="18" t="s">
        <v>17</v>
      </c>
      <c r="G8" s="17" t="s">
        <v>17</v>
      </c>
      <c r="H8" s="17" t="s">
        <v>17</v>
      </c>
      <c r="I8" s="17" t="s">
        <v>17</v>
      </c>
      <c r="J8" s="17" t="s">
        <v>17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16" t="s">
        <v>20</v>
      </c>
      <c r="B9" s="19">
        <v>25350</v>
      </c>
      <c r="C9" s="20">
        <v>24933</v>
      </c>
      <c r="D9" s="17" t="s">
        <v>17</v>
      </c>
      <c r="E9" s="17" t="s">
        <v>17</v>
      </c>
      <c r="F9" s="18" t="s">
        <v>17</v>
      </c>
      <c r="G9" s="17" t="s">
        <v>17</v>
      </c>
      <c r="H9" s="17" t="s">
        <v>17</v>
      </c>
      <c r="I9" s="17">
        <v>22211</v>
      </c>
      <c r="J9" s="17">
        <v>1118707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16" t="s">
        <v>21</v>
      </c>
      <c r="B10" s="20">
        <v>8483157</v>
      </c>
      <c r="C10" s="20">
        <v>15804431</v>
      </c>
      <c r="D10" s="20">
        <v>117178089</v>
      </c>
      <c r="E10" s="20">
        <v>133509453</v>
      </c>
      <c r="F10" s="21">
        <v>124457588</v>
      </c>
      <c r="G10" s="20">
        <v>151209652</v>
      </c>
      <c r="H10" s="20">
        <v>128383026</v>
      </c>
      <c r="I10" s="22">
        <v>74353851</v>
      </c>
      <c r="J10" s="23">
        <v>137781405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16" t="s">
        <v>22</v>
      </c>
      <c r="B11" s="19" t="s">
        <v>17</v>
      </c>
      <c r="C11" s="17" t="s">
        <v>17</v>
      </c>
      <c r="D11" s="17" t="s">
        <v>17</v>
      </c>
      <c r="E11" s="18" t="s">
        <v>17</v>
      </c>
      <c r="F11" s="18" t="s">
        <v>17</v>
      </c>
      <c r="G11" s="20">
        <v>1925235</v>
      </c>
      <c r="H11" s="20">
        <v>1210169</v>
      </c>
      <c r="I11" s="22">
        <v>168693</v>
      </c>
      <c r="J11" s="23">
        <v>365108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16" t="s">
        <v>23</v>
      </c>
      <c r="B12" s="19" t="s">
        <v>17</v>
      </c>
      <c r="C12" s="20">
        <v>66881</v>
      </c>
      <c r="D12" s="17" t="s">
        <v>17</v>
      </c>
      <c r="E12" s="18">
        <v>130509</v>
      </c>
      <c r="F12" s="18" t="s">
        <v>17</v>
      </c>
      <c r="G12" s="20">
        <v>120750</v>
      </c>
      <c r="H12" s="17" t="s">
        <v>17</v>
      </c>
      <c r="I12" s="17">
        <v>96676</v>
      </c>
      <c r="J12" s="24">
        <v>450406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16" t="s">
        <v>24</v>
      </c>
      <c r="B13" s="19" t="s">
        <v>17</v>
      </c>
      <c r="C13" s="19" t="s">
        <v>17</v>
      </c>
      <c r="D13" s="17" t="s">
        <v>17</v>
      </c>
      <c r="E13" s="18" t="s">
        <v>17</v>
      </c>
      <c r="F13" s="18" t="s">
        <v>17</v>
      </c>
      <c r="G13" s="20">
        <v>1267661</v>
      </c>
      <c r="H13" s="17" t="s">
        <v>17</v>
      </c>
      <c r="I13" s="17" t="s">
        <v>17</v>
      </c>
      <c r="J13" s="23">
        <v>37449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16" t="s">
        <v>25</v>
      </c>
      <c r="B14" s="19">
        <v>13661174</v>
      </c>
      <c r="C14" s="20">
        <v>11288518</v>
      </c>
      <c r="D14" s="20">
        <v>11993681</v>
      </c>
      <c r="E14" s="20">
        <v>13196516</v>
      </c>
      <c r="F14" s="21">
        <v>21063368</v>
      </c>
      <c r="G14" s="20">
        <v>20987133</v>
      </c>
      <c r="H14" s="20">
        <v>28982044</v>
      </c>
      <c r="I14" s="22">
        <v>62831404</v>
      </c>
      <c r="J14" s="23">
        <v>63098834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>
      <c r="A15" s="16" t="s">
        <v>26</v>
      </c>
      <c r="B15" s="19" t="s">
        <v>17</v>
      </c>
      <c r="C15" s="17" t="s">
        <v>17</v>
      </c>
      <c r="D15" s="17" t="s">
        <v>17</v>
      </c>
      <c r="E15" s="17" t="s">
        <v>17</v>
      </c>
      <c r="F15" s="18" t="s">
        <v>17</v>
      </c>
      <c r="G15" s="17" t="s">
        <v>17</v>
      </c>
      <c r="H15" s="17">
        <v>96118</v>
      </c>
      <c r="I15" s="17" t="s">
        <v>17</v>
      </c>
      <c r="J15" s="24">
        <v>410142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>
      <c r="A16" s="16" t="s">
        <v>27</v>
      </c>
      <c r="B16" s="20">
        <v>6204777</v>
      </c>
      <c r="C16" s="20">
        <v>29376657</v>
      </c>
      <c r="D16" s="20">
        <v>2489222</v>
      </c>
      <c r="E16" s="20">
        <v>20596329</v>
      </c>
      <c r="F16" s="21">
        <v>16929393</v>
      </c>
      <c r="G16" s="20">
        <v>11353363</v>
      </c>
      <c r="H16" s="20">
        <v>15810921</v>
      </c>
      <c r="I16" s="22">
        <v>15998724</v>
      </c>
      <c r="J16" s="23">
        <v>19180768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>
      <c r="A17" s="16" t="s">
        <v>28</v>
      </c>
      <c r="B17" s="19" t="s">
        <v>17</v>
      </c>
      <c r="C17" s="19" t="s">
        <v>17</v>
      </c>
      <c r="D17" s="19" t="s">
        <v>17</v>
      </c>
      <c r="E17" s="19" t="s">
        <v>17</v>
      </c>
      <c r="F17" s="21">
        <v>190369</v>
      </c>
      <c r="G17" s="17" t="s">
        <v>17</v>
      </c>
      <c r="H17" s="17" t="s">
        <v>17</v>
      </c>
      <c r="I17" s="17" t="s">
        <v>17</v>
      </c>
      <c r="J17" s="24" t="s">
        <v>17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>
      <c r="A18" s="16" t="s">
        <v>29</v>
      </c>
      <c r="B18" s="19">
        <v>250</v>
      </c>
      <c r="C18" s="17" t="s">
        <v>17</v>
      </c>
      <c r="D18" s="18">
        <v>73428</v>
      </c>
      <c r="E18" s="17">
        <v>472901</v>
      </c>
      <c r="F18" s="18" t="s">
        <v>17</v>
      </c>
      <c r="G18" s="17" t="s">
        <v>17</v>
      </c>
      <c r="H18" s="20">
        <v>295923</v>
      </c>
      <c r="I18" s="17" t="s">
        <v>17</v>
      </c>
      <c r="J18" s="24">
        <v>343551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>
      <c r="A19" s="16" t="s">
        <v>30</v>
      </c>
      <c r="B19" s="19" t="s">
        <v>17</v>
      </c>
      <c r="C19" s="17" t="s">
        <v>17</v>
      </c>
      <c r="D19" s="17">
        <v>6300000</v>
      </c>
      <c r="E19" s="17" t="s">
        <v>17</v>
      </c>
      <c r="F19" s="18" t="s">
        <v>17</v>
      </c>
      <c r="G19" s="20">
        <v>313500</v>
      </c>
      <c r="H19" s="17" t="s">
        <v>17</v>
      </c>
      <c r="I19" s="17" t="s">
        <v>17</v>
      </c>
      <c r="J19" s="24" t="s">
        <v>17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>
      <c r="A20" s="16" t="s">
        <v>31</v>
      </c>
      <c r="B20" s="19">
        <v>606555</v>
      </c>
      <c r="C20" s="17">
        <v>1988037</v>
      </c>
      <c r="D20" s="17">
        <v>509664</v>
      </c>
      <c r="E20" s="20">
        <v>15519</v>
      </c>
      <c r="F20" s="21">
        <v>1364323</v>
      </c>
      <c r="G20" s="20">
        <v>3882725</v>
      </c>
      <c r="H20" s="20">
        <v>2958218</v>
      </c>
      <c r="I20" s="22">
        <v>1874498</v>
      </c>
      <c r="J20" s="24">
        <v>1472184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>
      <c r="A21" s="16" t="s">
        <v>32</v>
      </c>
      <c r="B21" s="19" t="s">
        <v>17</v>
      </c>
      <c r="C21" s="20">
        <v>7979344</v>
      </c>
      <c r="D21" s="20">
        <v>7382331</v>
      </c>
      <c r="E21" s="18" t="s">
        <v>17</v>
      </c>
      <c r="F21" s="18" t="s">
        <v>17</v>
      </c>
      <c r="G21" s="17" t="s">
        <v>17</v>
      </c>
      <c r="H21" s="17" t="s">
        <v>17</v>
      </c>
      <c r="I21" s="22">
        <v>347608</v>
      </c>
      <c r="J21" s="24" t="s">
        <v>17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>
      <c r="A22" s="16" t="s">
        <v>33</v>
      </c>
      <c r="B22" s="19">
        <v>4420</v>
      </c>
      <c r="C22" s="17" t="s">
        <v>17</v>
      </c>
      <c r="D22" s="17" t="s">
        <v>17</v>
      </c>
      <c r="E22" s="17" t="s">
        <v>17</v>
      </c>
      <c r="F22" s="18" t="s">
        <v>17</v>
      </c>
      <c r="G22" s="17" t="s">
        <v>17</v>
      </c>
      <c r="H22" s="17" t="s">
        <v>17</v>
      </c>
      <c r="I22" s="17" t="s">
        <v>17</v>
      </c>
      <c r="J22" s="24" t="s">
        <v>17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>
      <c r="A23" s="16" t="s">
        <v>34</v>
      </c>
      <c r="B23" s="20">
        <v>22013237</v>
      </c>
      <c r="C23" s="17">
        <v>669254</v>
      </c>
      <c r="D23" s="17">
        <v>787212</v>
      </c>
      <c r="E23" s="17">
        <v>3636779</v>
      </c>
      <c r="F23" s="21">
        <v>4739600</v>
      </c>
      <c r="G23" s="20">
        <v>4849655</v>
      </c>
      <c r="H23" s="20">
        <v>5863554</v>
      </c>
      <c r="I23" s="22">
        <v>4989813</v>
      </c>
      <c r="J23" s="23">
        <v>2944758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>
      <c r="A24" s="16" t="s">
        <v>35</v>
      </c>
      <c r="B24" s="19" t="s">
        <v>17</v>
      </c>
      <c r="C24" s="17">
        <v>3763</v>
      </c>
      <c r="D24" s="17" t="s">
        <v>17</v>
      </c>
      <c r="E24" s="17" t="s">
        <v>17</v>
      </c>
      <c r="F24" s="18">
        <v>915128</v>
      </c>
      <c r="G24" s="20">
        <v>275309</v>
      </c>
      <c r="H24" s="17" t="s">
        <v>17</v>
      </c>
      <c r="I24" s="17" t="s">
        <v>17</v>
      </c>
      <c r="J24" s="23">
        <v>709387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>
      <c r="A25" s="16" t="s">
        <v>36</v>
      </c>
      <c r="B25" s="19" t="s">
        <v>17</v>
      </c>
      <c r="C25" s="19" t="s">
        <v>17</v>
      </c>
      <c r="D25" s="17" t="s">
        <v>17</v>
      </c>
      <c r="E25" s="17" t="s">
        <v>17</v>
      </c>
      <c r="F25" s="18" t="s">
        <v>17</v>
      </c>
      <c r="G25" s="17" t="s">
        <v>17</v>
      </c>
      <c r="H25" s="17" t="s">
        <v>17</v>
      </c>
      <c r="I25" s="17" t="s">
        <v>17</v>
      </c>
      <c r="J25" s="24" t="s">
        <v>17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>
      <c r="A26" s="16" t="s">
        <v>37</v>
      </c>
      <c r="B26" s="19" t="s">
        <v>17</v>
      </c>
      <c r="C26" s="17">
        <v>74522</v>
      </c>
      <c r="D26" s="20">
        <v>1235937</v>
      </c>
      <c r="E26" s="20">
        <v>2556944</v>
      </c>
      <c r="F26" s="21">
        <v>6743587</v>
      </c>
      <c r="G26" s="20">
        <v>5412231</v>
      </c>
      <c r="H26" s="20">
        <v>1780962</v>
      </c>
      <c r="I26" s="22">
        <v>1608643</v>
      </c>
      <c r="J26" s="23">
        <v>1684335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>
      <c r="A27" s="16" t="s">
        <v>38</v>
      </c>
      <c r="B27" s="19" t="s">
        <v>17</v>
      </c>
      <c r="C27" s="17">
        <v>307863</v>
      </c>
      <c r="D27" s="19" t="s">
        <v>17</v>
      </c>
      <c r="E27" s="20">
        <v>53992</v>
      </c>
      <c r="F27" s="21">
        <v>664979</v>
      </c>
      <c r="G27" s="20">
        <v>2261382</v>
      </c>
      <c r="H27" s="20">
        <v>3208610</v>
      </c>
      <c r="I27" s="22">
        <v>1676204</v>
      </c>
      <c r="J27" s="23">
        <v>1395843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>
      <c r="A28" s="16" t="s">
        <v>39</v>
      </c>
      <c r="B28" s="19" t="s">
        <v>17</v>
      </c>
      <c r="C28" s="17" t="s">
        <v>17</v>
      </c>
      <c r="D28" s="17">
        <v>1092606</v>
      </c>
      <c r="E28" s="20">
        <v>490643</v>
      </c>
      <c r="F28" s="21">
        <v>411902</v>
      </c>
      <c r="G28" s="20">
        <v>521741</v>
      </c>
      <c r="H28" s="20">
        <v>805934</v>
      </c>
      <c r="I28" s="22">
        <v>174960</v>
      </c>
      <c r="J28" s="24">
        <v>342500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>
      <c r="A29" s="16" t="s">
        <v>40</v>
      </c>
      <c r="B29" s="20">
        <v>29210966</v>
      </c>
      <c r="C29" s="20">
        <v>41149656</v>
      </c>
      <c r="D29" s="20">
        <v>57549746</v>
      </c>
      <c r="E29" s="17">
        <v>46173418</v>
      </c>
      <c r="F29" s="21">
        <v>62902351</v>
      </c>
      <c r="G29" s="20">
        <v>42424460</v>
      </c>
      <c r="H29" s="20">
        <v>50341021</v>
      </c>
      <c r="I29" s="22">
        <v>39969558</v>
      </c>
      <c r="J29" s="23">
        <v>51233057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>
      <c r="A30" s="16" t="s">
        <v>41</v>
      </c>
      <c r="B30" s="19" t="s">
        <v>17</v>
      </c>
      <c r="C30" s="20">
        <f>1236339+196</f>
        <v>1236535</v>
      </c>
      <c r="D30" s="19" t="s">
        <v>17</v>
      </c>
      <c r="E30" s="20">
        <v>59502</v>
      </c>
      <c r="F30" s="21">
        <v>102800</v>
      </c>
      <c r="G30" s="20">
        <v>345245</v>
      </c>
      <c r="H30" s="20">
        <v>384910</v>
      </c>
      <c r="I30" s="22">
        <v>130322</v>
      </c>
      <c r="J30" s="23">
        <v>662406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>
      <c r="A31" s="16" t="s">
        <v>42</v>
      </c>
      <c r="B31" s="17" t="s">
        <v>17</v>
      </c>
      <c r="C31" s="17" t="s">
        <v>17</v>
      </c>
      <c r="D31" s="17">
        <v>113990</v>
      </c>
      <c r="E31" s="19">
        <v>78</v>
      </c>
      <c r="F31" s="21">
        <v>275007</v>
      </c>
      <c r="G31" s="20">
        <v>614873</v>
      </c>
      <c r="H31" s="20">
        <v>406265</v>
      </c>
      <c r="I31" s="17">
        <v>460</v>
      </c>
      <c r="J31" s="24" t="s">
        <v>17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>
      <c r="A32" s="16" t="s">
        <v>43</v>
      </c>
      <c r="B32" s="19" t="s">
        <v>17</v>
      </c>
      <c r="C32" s="17" t="s">
        <v>17</v>
      </c>
      <c r="D32" s="17" t="s">
        <v>17</v>
      </c>
      <c r="E32" s="17" t="s">
        <v>17</v>
      </c>
      <c r="F32" s="18" t="s">
        <v>17</v>
      </c>
      <c r="G32" s="20">
        <v>287625</v>
      </c>
      <c r="H32" s="20">
        <v>156172</v>
      </c>
      <c r="I32" s="17" t="s">
        <v>17</v>
      </c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>
      <c r="A33" s="16" t="s">
        <v>44</v>
      </c>
      <c r="B33" s="19" t="s">
        <v>17</v>
      </c>
      <c r="C33" s="17">
        <v>671670</v>
      </c>
      <c r="D33" s="17">
        <v>408072</v>
      </c>
      <c r="E33" s="17" t="s">
        <v>17</v>
      </c>
      <c r="F33" s="18" t="s">
        <v>17</v>
      </c>
      <c r="G33" s="17" t="s">
        <v>17</v>
      </c>
      <c r="H33" s="20">
        <v>43802</v>
      </c>
      <c r="I33" s="17" t="s">
        <v>17</v>
      </c>
      <c r="J33" s="24" t="s">
        <v>17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>
      <c r="A34" s="16" t="s">
        <v>45</v>
      </c>
      <c r="B34" s="20">
        <v>945939</v>
      </c>
      <c r="C34" s="20">
        <v>2074300</v>
      </c>
      <c r="D34" s="17">
        <v>8848350</v>
      </c>
      <c r="E34" s="18">
        <v>22284514</v>
      </c>
      <c r="F34" s="21">
        <v>11405546</v>
      </c>
      <c r="G34" s="20">
        <v>3323168</v>
      </c>
      <c r="H34" s="20">
        <v>7599240</v>
      </c>
      <c r="I34" s="22">
        <v>6543023</v>
      </c>
      <c r="J34" s="23">
        <v>4789923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>
      <c r="A35" s="16" t="s">
        <v>46</v>
      </c>
      <c r="B35" s="20">
        <v>240220</v>
      </c>
      <c r="C35" s="20">
        <v>369570</v>
      </c>
      <c r="D35" s="20">
        <v>166646</v>
      </c>
      <c r="E35" s="20">
        <v>806964</v>
      </c>
      <c r="F35" s="21">
        <v>311848</v>
      </c>
      <c r="G35" s="20">
        <v>1181967</v>
      </c>
      <c r="H35" s="20">
        <v>3522901</v>
      </c>
      <c r="I35" s="22">
        <v>1630856</v>
      </c>
      <c r="J35" s="23">
        <v>1264436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>
      <c r="A36" s="16" t="s">
        <v>47</v>
      </c>
      <c r="B36" s="17" t="s">
        <v>17</v>
      </c>
      <c r="C36" s="17" t="s">
        <v>17</v>
      </c>
      <c r="D36" s="17" t="s">
        <v>17</v>
      </c>
      <c r="E36" s="19" t="s">
        <v>17</v>
      </c>
      <c r="F36" s="18" t="s">
        <v>17</v>
      </c>
      <c r="G36" s="17" t="s">
        <v>17</v>
      </c>
      <c r="H36" s="17" t="s">
        <v>17</v>
      </c>
      <c r="I36" s="17" t="s">
        <v>17</v>
      </c>
      <c r="J36" s="24">
        <v>624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>
      <c r="A37" s="16" t="s">
        <v>48</v>
      </c>
      <c r="B37" s="20">
        <v>3052100</v>
      </c>
      <c r="C37" s="20">
        <f>17440+180108+238793+1195603</f>
        <v>1631944</v>
      </c>
      <c r="D37" s="20">
        <v>370216</v>
      </c>
      <c r="E37" s="19">
        <v>460581</v>
      </c>
      <c r="F37" s="21">
        <v>1614775</v>
      </c>
      <c r="G37" s="20">
        <v>3814138</v>
      </c>
      <c r="H37" s="20">
        <v>6631292</v>
      </c>
      <c r="I37" s="22">
        <v>3070067</v>
      </c>
      <c r="J37" s="23">
        <v>1365088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>
      <c r="A38" s="16" t="s">
        <v>49</v>
      </c>
      <c r="B38" s="17">
        <v>6179762</v>
      </c>
      <c r="C38" s="20">
        <v>5254356</v>
      </c>
      <c r="D38" s="17">
        <v>2637073</v>
      </c>
      <c r="E38" s="18">
        <v>2043937</v>
      </c>
      <c r="F38" s="21">
        <v>2493823</v>
      </c>
      <c r="G38" s="20">
        <v>4174074</v>
      </c>
      <c r="H38" s="20">
        <v>2490207</v>
      </c>
      <c r="I38" s="22">
        <v>1650040</v>
      </c>
      <c r="J38" s="23">
        <v>672587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>
      <c r="A39" s="16" t="s">
        <v>50</v>
      </c>
      <c r="B39" s="17">
        <v>100158</v>
      </c>
      <c r="C39" s="17" t="s">
        <v>17</v>
      </c>
      <c r="D39" s="17" t="s">
        <v>17</v>
      </c>
      <c r="E39" s="17" t="s">
        <v>17</v>
      </c>
      <c r="F39" s="18" t="s">
        <v>17</v>
      </c>
      <c r="G39" s="20">
        <v>95677</v>
      </c>
      <c r="H39" s="17" t="s">
        <v>17</v>
      </c>
      <c r="I39" s="17">
        <v>15250</v>
      </c>
      <c r="J39" s="24" t="s">
        <v>17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>
      <c r="A40" s="16" t="s">
        <v>51</v>
      </c>
      <c r="B40" s="17" t="s">
        <v>17</v>
      </c>
      <c r="C40" s="17" t="s">
        <v>17</v>
      </c>
      <c r="D40" s="17" t="s">
        <v>17</v>
      </c>
      <c r="E40" s="17">
        <v>27780</v>
      </c>
      <c r="F40" s="21">
        <v>17871</v>
      </c>
      <c r="G40" s="17" t="s">
        <v>17</v>
      </c>
      <c r="H40" s="17">
        <v>303903</v>
      </c>
      <c r="I40" s="22">
        <v>1696534</v>
      </c>
      <c r="J40" s="23">
        <v>633709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>
      <c r="A41" s="16" t="s">
        <v>52</v>
      </c>
      <c r="B41" s="17">
        <v>7326</v>
      </c>
      <c r="C41" s="17" t="s">
        <v>17</v>
      </c>
      <c r="D41" s="17" t="s">
        <v>17</v>
      </c>
      <c r="E41" s="17" t="s">
        <v>17</v>
      </c>
      <c r="F41" s="18" t="s">
        <v>17</v>
      </c>
      <c r="G41" s="17" t="s">
        <v>17</v>
      </c>
      <c r="H41" s="17" t="s">
        <v>17</v>
      </c>
      <c r="I41" s="17" t="s">
        <v>17</v>
      </c>
      <c r="J41" s="24" t="s">
        <v>17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>
      <c r="A42" s="16" t="s">
        <v>52</v>
      </c>
      <c r="B42" s="19">
        <v>48158</v>
      </c>
      <c r="C42" s="19" t="s">
        <v>17</v>
      </c>
      <c r="D42" s="19" t="s">
        <v>17</v>
      </c>
      <c r="E42" s="17" t="s">
        <v>17</v>
      </c>
      <c r="F42" s="21">
        <v>7940100</v>
      </c>
      <c r="G42" s="20">
        <v>259486</v>
      </c>
      <c r="H42" s="17" t="s">
        <v>17</v>
      </c>
      <c r="I42" s="17" t="s">
        <v>17</v>
      </c>
      <c r="J42" s="24" t="s">
        <v>17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>
      <c r="A43" s="16" t="s">
        <v>53</v>
      </c>
      <c r="B43" s="19" t="s">
        <v>17</v>
      </c>
      <c r="C43" s="19" t="s">
        <v>17</v>
      </c>
      <c r="D43" s="19" t="s">
        <v>17</v>
      </c>
      <c r="E43" s="17" t="s">
        <v>17</v>
      </c>
      <c r="F43" s="21">
        <v>381910</v>
      </c>
      <c r="G43" s="20">
        <v>135268</v>
      </c>
      <c r="H43" s="20">
        <v>655435</v>
      </c>
      <c r="I43" s="22">
        <v>95534</v>
      </c>
      <c r="J43" s="23">
        <v>38240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>
      <c r="A44" s="16" t="s">
        <v>54</v>
      </c>
      <c r="B44" s="20">
        <v>433752</v>
      </c>
      <c r="C44" s="20">
        <v>1357685</v>
      </c>
      <c r="D44" s="17">
        <v>5327902</v>
      </c>
      <c r="E44" s="25">
        <v>1175910</v>
      </c>
      <c r="F44" s="21">
        <v>2417926</v>
      </c>
      <c r="G44" s="17">
        <v>125592</v>
      </c>
      <c r="H44" s="17">
        <v>71924</v>
      </c>
      <c r="I44" s="22">
        <v>91830</v>
      </c>
      <c r="J44" s="24">
        <v>23209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>
      <c r="A45" s="16" t="s">
        <v>55</v>
      </c>
      <c r="B45" s="17" t="s">
        <v>17</v>
      </c>
      <c r="C45" s="17">
        <v>119803</v>
      </c>
      <c r="D45" s="19" t="s">
        <v>17</v>
      </c>
      <c r="E45" s="17" t="s">
        <v>17</v>
      </c>
      <c r="F45" s="18" t="s">
        <v>17</v>
      </c>
      <c r="G45" s="17" t="s">
        <v>17</v>
      </c>
      <c r="H45" s="17">
        <v>35471</v>
      </c>
      <c r="I45" s="17" t="s">
        <v>17</v>
      </c>
      <c r="J45" s="24" t="s">
        <v>17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>
      <c r="A46" s="16" t="s">
        <v>56</v>
      </c>
      <c r="B46" s="17" t="s">
        <v>17</v>
      </c>
      <c r="C46" s="17">
        <v>63900</v>
      </c>
      <c r="D46" s="17">
        <v>34</v>
      </c>
      <c r="E46" s="17" t="s">
        <v>17</v>
      </c>
      <c r="F46" s="18" t="s">
        <v>17</v>
      </c>
      <c r="G46" s="17" t="s">
        <v>17</v>
      </c>
      <c r="H46" s="17" t="s">
        <v>17</v>
      </c>
      <c r="I46" s="17" t="s">
        <v>17</v>
      </c>
      <c r="J46" s="24">
        <v>105760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>
      <c r="A47" s="16" t="s">
        <v>57</v>
      </c>
      <c r="B47" s="20">
        <v>98000</v>
      </c>
      <c r="C47" s="20">
        <v>510000</v>
      </c>
      <c r="D47" s="17">
        <f>946770+5000</f>
        <v>951770</v>
      </c>
      <c r="E47" s="25">
        <v>10750000</v>
      </c>
      <c r="F47" s="21">
        <v>118822</v>
      </c>
      <c r="G47" s="20">
        <f>2926358+262337+205885+31152</f>
        <v>3425732</v>
      </c>
      <c r="H47" s="20">
        <f>20000000+238700+68723+422647+21456+77880+9344042+119120</f>
        <v>30292568</v>
      </c>
      <c r="I47" s="22">
        <v>1155344</v>
      </c>
      <c r="J47" s="23">
        <f>216590+161665+271119+22252+227+316137+50225+39523+7169+26580</f>
        <v>1111487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>
      <c r="A48" s="26"/>
      <c r="B48" s="27"/>
      <c r="C48" s="28"/>
      <c r="D48" s="29"/>
      <c r="E48" s="30"/>
      <c r="F48" s="30"/>
      <c r="G48" s="30"/>
      <c r="H48" s="27"/>
      <c r="I48" s="27"/>
      <c r="J48" s="3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>
      <c r="A49" s="32"/>
      <c r="B49" s="32"/>
      <c r="C49" s="32"/>
      <c r="D49" s="32"/>
      <c r="E49" s="32"/>
      <c r="F49" s="32"/>
      <c r="G49" s="32"/>
      <c r="H49" s="17"/>
      <c r="I49" s="17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33" t="s">
        <v>58</v>
      </c>
      <c r="B50" s="32"/>
      <c r="C50" s="32"/>
      <c r="D50" s="32"/>
      <c r="E50" s="32"/>
      <c r="F50" s="32"/>
      <c r="G50" s="20"/>
      <c r="H50" s="13"/>
      <c r="I50" s="20"/>
      <c r="J50" s="13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>
      <c r="A51" s="34"/>
      <c r="B51" s="32"/>
      <c r="C51" s="32"/>
      <c r="D51" s="32"/>
      <c r="E51" s="32"/>
      <c r="F51" s="32"/>
      <c r="G51" s="20"/>
      <c r="H51" s="13"/>
      <c r="I51" s="17"/>
      <c r="J51" s="13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>
      <c r="A52" s="87" t="s">
        <v>6</v>
      </c>
      <c r="B52" s="32"/>
      <c r="C52" s="32"/>
      <c r="D52" s="32"/>
      <c r="E52" s="32"/>
      <c r="F52" s="32"/>
      <c r="G52" s="32"/>
      <c r="H52" s="32"/>
      <c r="I52" s="32"/>
      <c r="J52" s="13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>
      <c r="A136" s="7"/>
      <c r="B136" s="7"/>
      <c r="C136" s="7"/>
      <c r="D136" s="7"/>
      <c r="E136" s="7"/>
      <c r="F136" s="7"/>
      <c r="G136" s="7"/>
      <c r="H136" s="7"/>
    </row>
    <row r="137" spans="1:25" ht="15.75" customHeight="1"/>
    <row r="138" spans="1:25" ht="15.75" customHeight="1"/>
    <row r="139" spans="1:25" ht="15.75" customHeight="1"/>
    <row r="140" spans="1:25" ht="15.75" customHeight="1"/>
    <row r="141" spans="1:25" ht="15.75" customHeight="1"/>
    <row r="142" spans="1:25" ht="15.75" customHeight="1"/>
    <row r="143" spans="1:25" ht="15.75" customHeight="1"/>
    <row r="144" spans="1:2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5"/>
  <sheetViews>
    <sheetView showGridLines="0" zoomScaleNormal="100" workbookViewId="0">
      <pane ySplit="3" topLeftCell="A72" activePane="bottomLeft" state="frozen"/>
      <selection pane="bottomLeft" activeCell="A79" sqref="A79"/>
    </sheetView>
  </sheetViews>
  <sheetFormatPr defaultColWidth="16" defaultRowHeight="15"/>
  <cols>
    <col min="1" max="1" width="20" customWidth="1"/>
    <col min="2" max="26" width="11.140625" customWidth="1"/>
  </cols>
  <sheetData>
    <row r="1" spans="1:11">
      <c r="A1" s="5" t="s">
        <v>59</v>
      </c>
      <c r="B1" s="8"/>
      <c r="C1" s="8"/>
      <c r="D1" s="6"/>
      <c r="E1" s="6"/>
      <c r="F1" s="6"/>
      <c r="G1" s="6"/>
      <c r="H1" s="35"/>
      <c r="I1" s="6"/>
      <c r="J1" s="7"/>
      <c r="K1" s="7"/>
    </row>
    <row r="2" spans="1:11">
      <c r="A2" s="36"/>
      <c r="B2" s="8"/>
      <c r="C2" s="8"/>
      <c r="D2" s="6"/>
      <c r="E2" s="6"/>
      <c r="F2" s="6"/>
      <c r="G2" s="37"/>
      <c r="H2" s="6"/>
      <c r="I2" s="6"/>
      <c r="J2" s="7"/>
      <c r="K2" s="7"/>
    </row>
    <row r="3" spans="1:11" ht="15.75" customHeight="1">
      <c r="A3" s="9" t="s">
        <v>8</v>
      </c>
      <c r="B3" s="10">
        <v>2000</v>
      </c>
      <c r="C3" s="10">
        <v>2001</v>
      </c>
      <c r="D3" s="10">
        <v>2002</v>
      </c>
      <c r="E3" s="10">
        <v>2003</v>
      </c>
      <c r="F3" s="10">
        <v>2004</v>
      </c>
      <c r="G3" s="10">
        <v>2005</v>
      </c>
      <c r="H3" s="10">
        <v>2006</v>
      </c>
      <c r="I3" s="10">
        <v>2007</v>
      </c>
      <c r="J3" s="10">
        <v>2008</v>
      </c>
    </row>
    <row r="4" spans="1:11" ht="15.75" customHeight="1">
      <c r="A4" s="12"/>
      <c r="B4" s="32"/>
      <c r="C4" s="13"/>
      <c r="D4" s="13"/>
      <c r="E4" s="13"/>
      <c r="F4" s="13"/>
      <c r="G4" s="13"/>
      <c r="H4" s="13"/>
      <c r="I4" s="13"/>
      <c r="J4" s="13"/>
    </row>
    <row r="5" spans="1:11" ht="15.75" customHeight="1">
      <c r="A5" s="38" t="s">
        <v>15</v>
      </c>
      <c r="B5" s="39">
        <v>403210757</v>
      </c>
      <c r="C5" s="39">
        <v>309155644</v>
      </c>
      <c r="D5" s="39">
        <v>273849442</v>
      </c>
      <c r="E5" s="39">
        <v>312044389</v>
      </c>
      <c r="F5" s="39">
        <v>460441962</v>
      </c>
      <c r="G5" s="39">
        <v>402728647</v>
      </c>
      <c r="H5" s="39">
        <v>531776269</v>
      </c>
      <c r="I5" s="39">
        <v>404545278</v>
      </c>
      <c r="J5" s="39">
        <v>483040598</v>
      </c>
    </row>
    <row r="6" spans="1:11">
      <c r="A6" s="16" t="s">
        <v>54</v>
      </c>
      <c r="B6" s="25">
        <v>594567</v>
      </c>
      <c r="C6" s="25">
        <v>793730</v>
      </c>
      <c r="D6" s="25">
        <v>3919509</v>
      </c>
      <c r="E6" s="25">
        <v>4063365</v>
      </c>
      <c r="F6" s="25">
        <v>5318628</v>
      </c>
      <c r="G6" s="25">
        <v>4096171</v>
      </c>
      <c r="H6" s="25">
        <v>2898387</v>
      </c>
      <c r="I6" s="21">
        <v>5715130</v>
      </c>
      <c r="J6" s="21">
        <v>3255204</v>
      </c>
    </row>
    <row r="7" spans="1:11">
      <c r="A7" s="16" t="s">
        <v>60</v>
      </c>
      <c r="B7" s="18" t="s">
        <v>17</v>
      </c>
      <c r="C7" s="18" t="s">
        <v>17</v>
      </c>
      <c r="D7" s="18" t="s">
        <v>17</v>
      </c>
      <c r="E7" s="18" t="s">
        <v>17</v>
      </c>
      <c r="F7" s="18" t="s">
        <v>17</v>
      </c>
      <c r="G7" s="18" t="s">
        <v>17</v>
      </c>
      <c r="H7" s="18" t="s">
        <v>17</v>
      </c>
      <c r="I7" s="21">
        <v>27000</v>
      </c>
      <c r="J7" s="21">
        <v>58750</v>
      </c>
    </row>
    <row r="8" spans="1:11">
      <c r="A8" s="16" t="s">
        <v>61</v>
      </c>
      <c r="B8" s="18" t="s">
        <v>17</v>
      </c>
      <c r="C8" s="18" t="s">
        <v>17</v>
      </c>
      <c r="D8" s="18" t="s">
        <v>17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  <c r="J8" s="21">
        <v>132387</v>
      </c>
    </row>
    <row r="9" spans="1:11">
      <c r="A9" s="16" t="s">
        <v>62</v>
      </c>
      <c r="B9" s="18" t="s">
        <v>17</v>
      </c>
      <c r="C9" s="18" t="s">
        <v>17</v>
      </c>
      <c r="D9" s="18" t="s">
        <v>17</v>
      </c>
      <c r="E9" s="18" t="s">
        <v>17</v>
      </c>
      <c r="F9" s="18" t="s">
        <v>17</v>
      </c>
      <c r="G9" s="18" t="s">
        <v>17</v>
      </c>
      <c r="H9" s="18" t="s">
        <v>17</v>
      </c>
      <c r="I9" s="21">
        <v>2409973</v>
      </c>
      <c r="J9" s="21">
        <v>1244233</v>
      </c>
    </row>
    <row r="10" spans="1:11">
      <c r="A10" s="16" t="s">
        <v>63</v>
      </c>
      <c r="B10" s="18" t="s">
        <v>17</v>
      </c>
      <c r="C10" s="18" t="s">
        <v>17</v>
      </c>
      <c r="D10" s="18" t="s">
        <v>17</v>
      </c>
      <c r="E10" s="18" t="s">
        <v>17</v>
      </c>
      <c r="F10" s="18" t="s">
        <v>17</v>
      </c>
      <c r="G10" s="18" t="s">
        <v>17</v>
      </c>
      <c r="H10" s="18" t="s">
        <v>17</v>
      </c>
      <c r="I10" s="21">
        <v>41609</v>
      </c>
      <c r="J10" s="21">
        <v>118808</v>
      </c>
    </row>
    <row r="11" spans="1:11">
      <c r="A11" s="16" t="s">
        <v>19</v>
      </c>
      <c r="B11" s="18" t="s">
        <v>17</v>
      </c>
      <c r="C11" s="18" t="s">
        <v>17</v>
      </c>
      <c r="D11" s="18" t="s">
        <v>17</v>
      </c>
      <c r="E11" s="18" t="s">
        <v>17</v>
      </c>
      <c r="F11" s="18" t="s">
        <v>17</v>
      </c>
      <c r="G11" s="18" t="s">
        <v>17</v>
      </c>
      <c r="H11" s="18" t="s">
        <v>17</v>
      </c>
      <c r="I11" s="18" t="s">
        <v>17</v>
      </c>
      <c r="J11" s="18" t="s">
        <v>17</v>
      </c>
    </row>
    <row r="12" spans="1:11">
      <c r="A12" s="16" t="s">
        <v>43</v>
      </c>
      <c r="B12" s="18" t="s">
        <v>17</v>
      </c>
      <c r="C12" s="18" t="s">
        <v>17</v>
      </c>
      <c r="D12" s="18" t="s">
        <v>17</v>
      </c>
      <c r="E12" s="18" t="s">
        <v>17</v>
      </c>
      <c r="F12" s="25">
        <v>273390</v>
      </c>
      <c r="G12" s="25">
        <v>1016580</v>
      </c>
      <c r="H12" s="25">
        <v>1403632</v>
      </c>
      <c r="I12" s="21">
        <v>507436</v>
      </c>
      <c r="J12" s="21">
        <v>1289979</v>
      </c>
    </row>
    <row r="13" spans="1:11">
      <c r="A13" s="16" t="s">
        <v>64</v>
      </c>
      <c r="B13" s="18" t="s">
        <v>17</v>
      </c>
      <c r="C13" s="18" t="s">
        <v>17</v>
      </c>
      <c r="D13" s="18" t="s">
        <v>17</v>
      </c>
      <c r="E13" s="18" t="s">
        <v>17</v>
      </c>
      <c r="F13" s="18" t="s">
        <v>17</v>
      </c>
      <c r="G13" s="18" t="s">
        <v>17</v>
      </c>
      <c r="H13" s="18" t="s">
        <v>17</v>
      </c>
      <c r="I13" s="21">
        <v>71567</v>
      </c>
      <c r="J13" s="21">
        <v>78692</v>
      </c>
    </row>
    <row r="14" spans="1:11">
      <c r="A14" s="16" t="s">
        <v>20</v>
      </c>
      <c r="B14" s="25">
        <v>700147</v>
      </c>
      <c r="C14" s="18" t="s">
        <v>17</v>
      </c>
      <c r="D14" s="25">
        <v>71157</v>
      </c>
      <c r="E14" s="18" t="s">
        <v>17</v>
      </c>
      <c r="F14" s="18" t="s">
        <v>17</v>
      </c>
      <c r="G14" s="18" t="s">
        <v>17</v>
      </c>
      <c r="H14" s="18" t="s">
        <v>17</v>
      </c>
      <c r="I14" s="21">
        <v>20160</v>
      </c>
      <c r="J14" s="21">
        <v>139636</v>
      </c>
    </row>
    <row r="15" spans="1:11">
      <c r="A15" s="16" t="s">
        <v>65</v>
      </c>
      <c r="B15" s="18" t="s">
        <v>17</v>
      </c>
      <c r="C15" s="18" t="s">
        <v>17</v>
      </c>
      <c r="D15" s="18" t="s">
        <v>17</v>
      </c>
      <c r="E15" s="18" t="s">
        <v>17</v>
      </c>
      <c r="F15" s="18" t="s">
        <v>17</v>
      </c>
      <c r="G15" s="18" t="s">
        <v>17</v>
      </c>
      <c r="H15" s="18" t="s">
        <v>17</v>
      </c>
      <c r="I15" s="21">
        <v>359369</v>
      </c>
      <c r="J15" s="21">
        <v>445030</v>
      </c>
    </row>
    <row r="16" spans="1:11" ht="15.75" customHeight="1">
      <c r="A16" s="16" t="s">
        <v>21</v>
      </c>
      <c r="B16" s="25">
        <v>168053717</v>
      </c>
      <c r="C16" s="25">
        <v>136286659</v>
      </c>
      <c r="D16" s="25">
        <v>115225361</v>
      </c>
      <c r="E16" s="25">
        <v>129267775</v>
      </c>
      <c r="F16" s="25">
        <v>149110993</v>
      </c>
      <c r="G16" s="25">
        <v>47569251</v>
      </c>
      <c r="H16" s="25">
        <v>19996823</v>
      </c>
      <c r="I16" s="21">
        <v>10026624</v>
      </c>
      <c r="J16" s="21">
        <v>10571874</v>
      </c>
    </row>
    <row r="17" spans="1:10" ht="15.75" customHeight="1">
      <c r="A17" s="16" t="s">
        <v>66</v>
      </c>
      <c r="B17" s="18" t="s">
        <v>17</v>
      </c>
      <c r="C17" s="18" t="s">
        <v>17</v>
      </c>
      <c r="D17" s="18" t="s">
        <v>17</v>
      </c>
      <c r="E17" s="18" t="s">
        <v>17</v>
      </c>
      <c r="F17" s="18" t="s">
        <v>17</v>
      </c>
      <c r="G17" s="18" t="s">
        <v>17</v>
      </c>
      <c r="H17" s="18" t="s">
        <v>17</v>
      </c>
      <c r="I17" s="21">
        <v>26366</v>
      </c>
      <c r="J17" s="21">
        <v>111284</v>
      </c>
    </row>
    <row r="18" spans="1:10" ht="15.75" customHeight="1">
      <c r="A18" s="16" t="s">
        <v>22</v>
      </c>
      <c r="B18" s="18">
        <v>1311603</v>
      </c>
      <c r="C18" s="18" t="s">
        <v>17</v>
      </c>
      <c r="D18" s="25">
        <v>2152027</v>
      </c>
      <c r="E18" s="25">
        <v>2392379</v>
      </c>
      <c r="F18" s="25">
        <v>853452</v>
      </c>
      <c r="G18" s="25">
        <v>387468</v>
      </c>
      <c r="H18" s="25">
        <v>3093507</v>
      </c>
      <c r="I18" s="21">
        <v>6644258</v>
      </c>
      <c r="J18" s="21">
        <v>3424646</v>
      </c>
    </row>
    <row r="19" spans="1:10" ht="15.75" customHeight="1">
      <c r="A19" s="16" t="s">
        <v>25</v>
      </c>
      <c r="B19" s="25">
        <v>133479698</v>
      </c>
      <c r="C19" s="25">
        <v>99350462</v>
      </c>
      <c r="D19" s="25">
        <v>131821718</v>
      </c>
      <c r="E19" s="25">
        <v>115898861</v>
      </c>
      <c r="F19" s="25">
        <v>197215431</v>
      </c>
      <c r="G19" s="25">
        <v>257725393</v>
      </c>
      <c r="H19" s="25">
        <v>358600077</v>
      </c>
      <c r="I19" s="21">
        <v>286542731</v>
      </c>
      <c r="J19" s="21">
        <v>261045093</v>
      </c>
    </row>
    <row r="20" spans="1:10" ht="15.75" customHeight="1">
      <c r="A20" s="16" t="s">
        <v>38</v>
      </c>
      <c r="B20" s="18">
        <v>3323378</v>
      </c>
      <c r="C20" s="25">
        <v>3023010</v>
      </c>
      <c r="D20" s="25">
        <v>3004961</v>
      </c>
      <c r="E20" s="25">
        <v>2924777</v>
      </c>
      <c r="F20" s="25">
        <v>9460668</v>
      </c>
      <c r="G20" s="25">
        <v>3016038</v>
      </c>
      <c r="H20" s="25">
        <v>17213755</v>
      </c>
      <c r="I20" s="21">
        <v>1897565</v>
      </c>
      <c r="J20" s="21">
        <v>10359566</v>
      </c>
    </row>
    <row r="21" spans="1:10" ht="15.75" customHeight="1">
      <c r="A21" s="16" t="s">
        <v>23</v>
      </c>
      <c r="B21" s="25">
        <v>97346</v>
      </c>
      <c r="C21" s="25">
        <v>109</v>
      </c>
      <c r="D21" s="18" t="s">
        <v>17</v>
      </c>
      <c r="E21" s="25">
        <v>316</v>
      </c>
      <c r="F21" s="25">
        <v>2767</v>
      </c>
      <c r="G21" s="18" t="s">
        <v>17</v>
      </c>
      <c r="H21" s="18" t="s">
        <v>17</v>
      </c>
      <c r="I21" s="21">
        <v>36122</v>
      </c>
      <c r="J21" s="18" t="s">
        <v>17</v>
      </c>
    </row>
    <row r="22" spans="1:10" ht="15.75" customHeight="1">
      <c r="A22" s="16" t="s">
        <v>67</v>
      </c>
      <c r="B22" s="18" t="s">
        <v>17</v>
      </c>
      <c r="C22" s="18" t="s">
        <v>17</v>
      </c>
      <c r="D22" s="18" t="s">
        <v>17</v>
      </c>
      <c r="E22" s="18" t="s">
        <v>17</v>
      </c>
      <c r="F22" s="18" t="s">
        <v>17</v>
      </c>
      <c r="G22" s="18" t="s">
        <v>17</v>
      </c>
      <c r="H22" s="18" t="s">
        <v>17</v>
      </c>
      <c r="I22" s="18" t="s">
        <v>17</v>
      </c>
      <c r="J22" s="18" t="s">
        <v>17</v>
      </c>
    </row>
    <row r="23" spans="1:10" ht="15.75" customHeight="1">
      <c r="A23" s="16" t="s">
        <v>68</v>
      </c>
      <c r="B23" s="25">
        <v>4607946</v>
      </c>
      <c r="C23" s="25">
        <v>6972127</v>
      </c>
      <c r="D23" s="25">
        <v>581832</v>
      </c>
      <c r="E23" s="25">
        <v>55359</v>
      </c>
      <c r="F23" s="25">
        <v>227113</v>
      </c>
      <c r="G23" s="25">
        <v>156238</v>
      </c>
      <c r="H23" s="25">
        <v>2138655</v>
      </c>
      <c r="I23" s="21">
        <v>1711463</v>
      </c>
      <c r="J23" s="21">
        <v>1055266</v>
      </c>
    </row>
    <row r="24" spans="1:10" ht="15.75" customHeight="1">
      <c r="A24" s="16" t="s">
        <v>69</v>
      </c>
      <c r="B24" s="18" t="s">
        <v>17</v>
      </c>
      <c r="C24" s="18" t="s">
        <v>17</v>
      </c>
      <c r="D24" s="18" t="s">
        <v>17</v>
      </c>
      <c r="E24" s="18" t="s">
        <v>17</v>
      </c>
      <c r="F24" s="18" t="s">
        <v>17</v>
      </c>
      <c r="G24" s="18" t="s">
        <v>17</v>
      </c>
      <c r="H24" s="18" t="s">
        <v>17</v>
      </c>
      <c r="I24" s="21">
        <v>322418</v>
      </c>
      <c r="J24" s="21">
        <v>235034</v>
      </c>
    </row>
    <row r="25" spans="1:10" ht="15.75" customHeight="1">
      <c r="A25" s="16" t="s">
        <v>70</v>
      </c>
      <c r="B25" s="18" t="s">
        <v>17</v>
      </c>
      <c r="C25" s="18" t="s">
        <v>17</v>
      </c>
      <c r="D25" s="18" t="s">
        <v>17</v>
      </c>
      <c r="E25" s="18" t="s">
        <v>17</v>
      </c>
      <c r="F25" s="18" t="s">
        <v>17</v>
      </c>
      <c r="G25" s="18" t="s">
        <v>17</v>
      </c>
      <c r="H25" s="18" t="s">
        <v>17</v>
      </c>
      <c r="I25" s="21">
        <v>124793</v>
      </c>
      <c r="J25" s="21">
        <v>130903</v>
      </c>
    </row>
    <row r="26" spans="1:10" ht="15.75" customHeight="1">
      <c r="A26" s="16" t="s">
        <v>24</v>
      </c>
      <c r="B26" s="18" t="s">
        <v>17</v>
      </c>
      <c r="C26" s="18" t="s">
        <v>17</v>
      </c>
      <c r="D26" s="18" t="s">
        <v>17</v>
      </c>
      <c r="E26" s="18" t="s">
        <v>17</v>
      </c>
      <c r="F26" s="25">
        <v>420000</v>
      </c>
      <c r="G26" s="18" t="s">
        <v>17</v>
      </c>
      <c r="H26" s="18" t="s">
        <v>17</v>
      </c>
      <c r="I26" s="18" t="s">
        <v>17</v>
      </c>
      <c r="J26" s="18" t="s">
        <v>17</v>
      </c>
    </row>
    <row r="27" spans="1:10" ht="15.75" customHeight="1">
      <c r="A27" s="16" t="s">
        <v>44</v>
      </c>
      <c r="B27" s="18" t="s">
        <v>17</v>
      </c>
      <c r="C27" s="18" t="s">
        <v>17</v>
      </c>
      <c r="D27" s="18" t="s">
        <v>17</v>
      </c>
      <c r="E27" s="25">
        <v>362054</v>
      </c>
      <c r="F27" s="18" t="s">
        <v>17</v>
      </c>
      <c r="G27" s="18" t="s">
        <v>17</v>
      </c>
      <c r="H27" s="25">
        <v>152175</v>
      </c>
      <c r="I27" s="21">
        <v>215407</v>
      </c>
      <c r="J27" s="21">
        <v>348325</v>
      </c>
    </row>
    <row r="28" spans="1:10" ht="15.75" customHeight="1">
      <c r="A28" s="16" t="s">
        <v>71</v>
      </c>
      <c r="B28" s="18" t="s">
        <v>17</v>
      </c>
      <c r="C28" s="18" t="s">
        <v>17</v>
      </c>
      <c r="D28" s="18" t="s">
        <v>17</v>
      </c>
      <c r="E28" s="18" t="s">
        <v>17</v>
      </c>
      <c r="F28" s="18" t="s">
        <v>17</v>
      </c>
      <c r="G28" s="18" t="s">
        <v>17</v>
      </c>
      <c r="H28" s="18" t="s">
        <v>17</v>
      </c>
      <c r="I28" s="18" t="s">
        <v>17</v>
      </c>
      <c r="J28" s="21">
        <v>90528</v>
      </c>
    </row>
    <row r="29" spans="1:10" ht="15.75" customHeight="1">
      <c r="A29" s="16" t="s">
        <v>72</v>
      </c>
      <c r="B29" s="18" t="s">
        <v>17</v>
      </c>
      <c r="C29" s="18" t="s">
        <v>17</v>
      </c>
      <c r="D29" s="18" t="s">
        <v>17</v>
      </c>
      <c r="E29" s="18" t="s">
        <v>17</v>
      </c>
      <c r="F29" s="18" t="s">
        <v>17</v>
      </c>
      <c r="G29" s="18" t="s">
        <v>17</v>
      </c>
      <c r="H29" s="18" t="s">
        <v>17</v>
      </c>
      <c r="I29" s="21">
        <v>682480</v>
      </c>
      <c r="J29" s="21">
        <v>1026318</v>
      </c>
    </row>
    <row r="30" spans="1:10" ht="15.75" customHeight="1">
      <c r="A30" s="16" t="s">
        <v>26</v>
      </c>
      <c r="B30" s="18">
        <v>8969</v>
      </c>
      <c r="C30" s="18" t="s">
        <v>17</v>
      </c>
      <c r="D30" s="25">
        <v>2</v>
      </c>
      <c r="E30" s="25">
        <v>85902</v>
      </c>
      <c r="F30" s="25">
        <v>2696</v>
      </c>
      <c r="G30" s="18" t="s">
        <v>17</v>
      </c>
      <c r="H30" s="18" t="s">
        <v>17</v>
      </c>
      <c r="I30" s="18" t="s">
        <v>17</v>
      </c>
      <c r="J30" s="18" t="s">
        <v>17</v>
      </c>
    </row>
    <row r="31" spans="1:10" ht="15.75" customHeight="1">
      <c r="A31" s="16" t="s">
        <v>73</v>
      </c>
      <c r="B31" s="18" t="s">
        <v>17</v>
      </c>
      <c r="C31" s="18" t="s">
        <v>17</v>
      </c>
      <c r="D31" s="18" t="s">
        <v>17</v>
      </c>
      <c r="E31" s="18" t="s">
        <v>17</v>
      </c>
      <c r="F31" s="18" t="s">
        <v>17</v>
      </c>
      <c r="G31" s="18" t="s">
        <v>17</v>
      </c>
      <c r="H31" s="18" t="s">
        <v>17</v>
      </c>
      <c r="I31" s="21">
        <v>75291</v>
      </c>
      <c r="J31" s="21">
        <v>734607</v>
      </c>
    </row>
    <row r="32" spans="1:10" ht="15.75" customHeight="1">
      <c r="A32" s="16" t="s">
        <v>74</v>
      </c>
      <c r="B32" s="18" t="s">
        <v>17</v>
      </c>
      <c r="C32" s="18" t="s">
        <v>17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18" t="s">
        <v>17</v>
      </c>
      <c r="J32" s="21">
        <v>247630</v>
      </c>
    </row>
    <row r="33" spans="1:10" ht="15.75" customHeight="1">
      <c r="A33" s="16" t="s">
        <v>45</v>
      </c>
      <c r="B33" s="25">
        <v>4777472</v>
      </c>
      <c r="C33" s="25">
        <v>3938359</v>
      </c>
      <c r="D33" s="25">
        <v>797090</v>
      </c>
      <c r="E33" s="25">
        <v>10051142</v>
      </c>
      <c r="F33" s="25">
        <v>14394930</v>
      </c>
      <c r="G33" s="25">
        <v>13931321</v>
      </c>
      <c r="H33" s="25">
        <v>15684332</v>
      </c>
      <c r="I33" s="21">
        <v>13226406</v>
      </c>
      <c r="J33" s="21">
        <v>14765005</v>
      </c>
    </row>
    <row r="34" spans="1:10" ht="15.75" customHeight="1">
      <c r="A34" s="16" t="s">
        <v>27</v>
      </c>
      <c r="B34" s="25">
        <v>18339876</v>
      </c>
      <c r="C34" s="25">
        <v>16151324</v>
      </c>
      <c r="D34" s="25">
        <v>437180</v>
      </c>
      <c r="E34" s="25">
        <v>4598261</v>
      </c>
      <c r="F34" s="25">
        <v>25893593</v>
      </c>
      <c r="G34" s="25">
        <v>13494682</v>
      </c>
      <c r="H34" s="25">
        <v>12994052</v>
      </c>
      <c r="I34" s="21">
        <v>15759096</v>
      </c>
      <c r="J34" s="21">
        <v>61544738</v>
      </c>
    </row>
    <row r="35" spans="1:10" ht="15.75" customHeight="1">
      <c r="A35" s="16" t="s">
        <v>46</v>
      </c>
      <c r="B35" s="18">
        <v>991371</v>
      </c>
      <c r="C35" s="25">
        <v>1598273</v>
      </c>
      <c r="D35" s="25">
        <v>484525</v>
      </c>
      <c r="E35" s="25">
        <v>9786347</v>
      </c>
      <c r="F35" s="25">
        <v>12585241</v>
      </c>
      <c r="G35" s="25">
        <v>15007242</v>
      </c>
      <c r="H35" s="25">
        <v>30582293</v>
      </c>
      <c r="I35" s="21">
        <v>14553644</v>
      </c>
      <c r="J35" s="21">
        <v>22033842</v>
      </c>
    </row>
    <row r="36" spans="1:10" ht="15.75" customHeight="1">
      <c r="A36" s="16" t="s">
        <v>51</v>
      </c>
      <c r="B36" s="18">
        <v>18141</v>
      </c>
      <c r="C36" s="25">
        <v>142605</v>
      </c>
      <c r="D36" s="25">
        <v>424378</v>
      </c>
      <c r="E36" s="25">
        <v>116338</v>
      </c>
      <c r="F36" s="25">
        <v>230296</v>
      </c>
      <c r="G36" s="25">
        <v>545152</v>
      </c>
      <c r="H36" s="25">
        <v>273037</v>
      </c>
      <c r="I36" s="21">
        <v>556045</v>
      </c>
      <c r="J36" s="21">
        <v>1549726</v>
      </c>
    </row>
    <row r="37" spans="1:10" ht="15.75" customHeight="1">
      <c r="A37" s="16" t="s">
        <v>28</v>
      </c>
      <c r="B37" s="18" t="s">
        <v>17</v>
      </c>
      <c r="C37" s="18" t="s">
        <v>17</v>
      </c>
      <c r="D37" s="18" t="s">
        <v>17</v>
      </c>
      <c r="E37" s="18" t="s">
        <v>17</v>
      </c>
      <c r="F37" s="25">
        <v>73046</v>
      </c>
      <c r="G37" s="25">
        <v>577191</v>
      </c>
      <c r="H37" s="25">
        <v>1121811</v>
      </c>
      <c r="I37" s="21">
        <v>499990</v>
      </c>
      <c r="J37" s="18" t="s">
        <v>17</v>
      </c>
    </row>
    <row r="38" spans="1:10" ht="15.75" customHeight="1">
      <c r="A38" s="16" t="s">
        <v>16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  <c r="J38" s="18" t="s">
        <v>17</v>
      </c>
    </row>
    <row r="39" spans="1:10" ht="15.75" customHeight="1">
      <c r="A39" s="16" t="s">
        <v>42</v>
      </c>
      <c r="B39" s="18" t="s">
        <v>17</v>
      </c>
      <c r="C39" s="25">
        <v>15</v>
      </c>
      <c r="D39" s="25">
        <v>5517</v>
      </c>
      <c r="E39" s="25">
        <v>359762</v>
      </c>
      <c r="F39" s="25">
        <v>45773</v>
      </c>
      <c r="G39" s="25">
        <v>29175</v>
      </c>
      <c r="H39" s="25">
        <v>2829</v>
      </c>
      <c r="I39" s="21">
        <v>7071</v>
      </c>
      <c r="J39" s="21">
        <v>3603</v>
      </c>
    </row>
    <row r="40" spans="1:10" ht="15.75" customHeight="1">
      <c r="A40" s="16" t="s">
        <v>47</v>
      </c>
      <c r="B40" s="18">
        <v>12512</v>
      </c>
      <c r="C40" s="18" t="s">
        <v>17</v>
      </c>
      <c r="D40" s="18" t="s">
        <v>17</v>
      </c>
      <c r="E40" s="18" t="s">
        <v>17</v>
      </c>
      <c r="F40" s="25">
        <v>3020</v>
      </c>
      <c r="G40" s="18" t="s">
        <v>17</v>
      </c>
      <c r="H40" s="18" t="s">
        <v>17</v>
      </c>
      <c r="I40" s="21">
        <v>28950</v>
      </c>
      <c r="J40" s="18" t="s">
        <v>17</v>
      </c>
    </row>
    <row r="41" spans="1:10" ht="15.75" customHeight="1">
      <c r="A41" s="16" t="s">
        <v>75</v>
      </c>
      <c r="B41" s="18" t="s">
        <v>17</v>
      </c>
      <c r="C41" s="18" t="s">
        <v>17</v>
      </c>
      <c r="D41" s="18" t="s">
        <v>17</v>
      </c>
      <c r="E41" s="18" t="s">
        <v>17</v>
      </c>
      <c r="F41" s="18" t="s">
        <v>17</v>
      </c>
      <c r="G41" s="18" t="s">
        <v>17</v>
      </c>
      <c r="H41" s="18" t="s">
        <v>17</v>
      </c>
      <c r="I41" s="18" t="s">
        <v>17</v>
      </c>
      <c r="J41" s="21">
        <v>13267</v>
      </c>
    </row>
    <row r="42" spans="1:10" ht="15.75" customHeight="1">
      <c r="A42" s="16" t="s">
        <v>39</v>
      </c>
      <c r="B42" s="18">
        <v>478</v>
      </c>
      <c r="C42" s="18" t="s">
        <v>17</v>
      </c>
      <c r="D42" s="25">
        <v>71904</v>
      </c>
      <c r="E42" s="25">
        <v>38011</v>
      </c>
      <c r="F42" s="25">
        <v>80712</v>
      </c>
      <c r="G42" s="25">
        <v>10511</v>
      </c>
      <c r="H42" s="25">
        <v>335048</v>
      </c>
      <c r="I42" s="21">
        <v>160558</v>
      </c>
      <c r="J42" s="21">
        <v>335480</v>
      </c>
    </row>
    <row r="43" spans="1:10" ht="15.75" customHeight="1">
      <c r="A43" s="16" t="s">
        <v>76</v>
      </c>
      <c r="B43" s="18" t="s">
        <v>17</v>
      </c>
      <c r="C43" s="18" t="s">
        <v>17</v>
      </c>
      <c r="D43" s="18" t="s">
        <v>17</v>
      </c>
      <c r="E43" s="18" t="s">
        <v>17</v>
      </c>
      <c r="F43" s="18" t="s">
        <v>17</v>
      </c>
      <c r="G43" s="18" t="s">
        <v>17</v>
      </c>
      <c r="H43" s="18" t="s">
        <v>17</v>
      </c>
      <c r="I43" s="18" t="s">
        <v>17</v>
      </c>
      <c r="J43" s="21">
        <v>222534</v>
      </c>
    </row>
    <row r="44" spans="1:10" ht="15.75" customHeight="1">
      <c r="A44" s="16" t="s">
        <v>48</v>
      </c>
      <c r="B44" s="25">
        <v>477708</v>
      </c>
      <c r="C44" s="25">
        <v>929633</v>
      </c>
      <c r="D44" s="25">
        <v>30053</v>
      </c>
      <c r="E44" s="25">
        <v>82093</v>
      </c>
      <c r="F44" s="25">
        <v>49822</v>
      </c>
      <c r="G44" s="25">
        <v>115541</v>
      </c>
      <c r="H44" s="25">
        <v>76148</v>
      </c>
      <c r="I44" s="21">
        <v>19477</v>
      </c>
      <c r="J44" s="21">
        <v>133286</v>
      </c>
    </row>
    <row r="45" spans="1:10" ht="15.75" customHeight="1">
      <c r="A45" s="16" t="s">
        <v>40</v>
      </c>
      <c r="B45" s="25">
        <v>45420770</v>
      </c>
      <c r="C45" s="25">
        <v>25660381</v>
      </c>
      <c r="D45" s="25">
        <v>386594</v>
      </c>
      <c r="E45" s="25">
        <v>21802345</v>
      </c>
      <c r="F45" s="25">
        <v>27096477</v>
      </c>
      <c r="G45" s="25">
        <v>26474217</v>
      </c>
      <c r="H45" s="25">
        <v>29764192</v>
      </c>
      <c r="I45" s="21">
        <v>19251332</v>
      </c>
      <c r="J45" s="21">
        <v>48942254</v>
      </c>
    </row>
    <row r="46" spans="1:10" ht="15.75" customHeight="1">
      <c r="A46" s="16" t="s">
        <v>77</v>
      </c>
      <c r="B46" s="18" t="s">
        <v>17</v>
      </c>
      <c r="C46" s="18" t="s">
        <v>17</v>
      </c>
      <c r="D46" s="18" t="s">
        <v>17</v>
      </c>
      <c r="E46" s="18" t="s">
        <v>17</v>
      </c>
      <c r="F46" s="18" t="s">
        <v>17</v>
      </c>
      <c r="G46" s="18" t="s">
        <v>17</v>
      </c>
      <c r="H46" s="18" t="s">
        <v>17</v>
      </c>
      <c r="I46" s="21">
        <v>258741</v>
      </c>
      <c r="J46" s="21">
        <v>321200</v>
      </c>
    </row>
    <row r="47" spans="1:10" ht="15.75" customHeight="1">
      <c r="A47" s="16" t="s">
        <v>78</v>
      </c>
      <c r="B47" s="18" t="s">
        <v>17</v>
      </c>
      <c r="C47" s="18" t="s">
        <v>17</v>
      </c>
      <c r="D47" s="18" t="s">
        <v>17</v>
      </c>
      <c r="E47" s="18" t="s">
        <v>17</v>
      </c>
      <c r="F47" s="18" t="s">
        <v>17</v>
      </c>
      <c r="G47" s="18" t="s">
        <v>17</v>
      </c>
      <c r="H47" s="18" t="s">
        <v>17</v>
      </c>
      <c r="I47" s="18" t="s">
        <v>17</v>
      </c>
      <c r="J47" s="21">
        <v>1408623</v>
      </c>
    </row>
    <row r="48" spans="1:10" ht="15.75" customHeight="1">
      <c r="A48" s="16" t="s">
        <v>79</v>
      </c>
      <c r="B48" s="18" t="s">
        <v>17</v>
      </c>
      <c r="C48" s="18" t="s">
        <v>17</v>
      </c>
      <c r="D48" s="18" t="s">
        <v>17</v>
      </c>
      <c r="E48" s="18" t="s">
        <v>17</v>
      </c>
      <c r="F48" s="18" t="s">
        <v>17</v>
      </c>
      <c r="G48" s="18" t="s">
        <v>17</v>
      </c>
      <c r="H48" s="18" t="s">
        <v>17</v>
      </c>
      <c r="I48" s="21">
        <v>772585</v>
      </c>
      <c r="J48" s="21">
        <v>1385233</v>
      </c>
    </row>
    <row r="49" spans="1:10" ht="15.75" customHeight="1">
      <c r="A49" s="16" t="s">
        <v>80</v>
      </c>
      <c r="B49" s="18" t="s">
        <v>17</v>
      </c>
      <c r="C49" s="18" t="s">
        <v>17</v>
      </c>
      <c r="D49" s="18" t="s">
        <v>17</v>
      </c>
      <c r="E49" s="18" t="s">
        <v>17</v>
      </c>
      <c r="F49" s="18" t="s">
        <v>17</v>
      </c>
      <c r="G49" s="18" t="s">
        <v>17</v>
      </c>
      <c r="H49" s="18" t="s">
        <v>17</v>
      </c>
      <c r="I49" s="18" t="s">
        <v>17</v>
      </c>
      <c r="J49" s="21">
        <v>102045</v>
      </c>
    </row>
    <row r="50" spans="1:10" ht="15.75" customHeight="1">
      <c r="A50" s="16" t="s">
        <v>29</v>
      </c>
      <c r="B50" s="18">
        <v>56682</v>
      </c>
      <c r="C50" s="25">
        <v>25026</v>
      </c>
      <c r="D50" s="25">
        <v>1264868</v>
      </c>
      <c r="E50" s="25">
        <v>146956</v>
      </c>
      <c r="F50" s="25">
        <v>1166810</v>
      </c>
      <c r="G50" s="25">
        <v>48952</v>
      </c>
      <c r="H50" s="25">
        <v>896910</v>
      </c>
      <c r="I50" s="21">
        <v>35895</v>
      </c>
      <c r="J50" s="21">
        <v>127980</v>
      </c>
    </row>
    <row r="51" spans="1:10" ht="15.75" customHeight="1">
      <c r="A51" s="16" t="s">
        <v>81</v>
      </c>
      <c r="B51" s="18" t="s">
        <v>17</v>
      </c>
      <c r="C51" s="18" t="s">
        <v>17</v>
      </c>
      <c r="D51" s="18" t="s">
        <v>17</v>
      </c>
      <c r="E51" s="18" t="s">
        <v>17</v>
      </c>
      <c r="F51" s="18" t="s">
        <v>17</v>
      </c>
      <c r="G51" s="18" t="s">
        <v>17</v>
      </c>
      <c r="H51" s="18" t="s">
        <v>17</v>
      </c>
      <c r="I51" s="18" t="s">
        <v>17</v>
      </c>
      <c r="J51" s="21">
        <v>100048</v>
      </c>
    </row>
    <row r="52" spans="1:10" ht="15.75" customHeight="1">
      <c r="A52" s="16" t="s">
        <v>18</v>
      </c>
      <c r="B52" s="18" t="s">
        <v>17</v>
      </c>
      <c r="C52" s="18" t="s">
        <v>17</v>
      </c>
      <c r="D52" s="18" t="s">
        <v>17</v>
      </c>
      <c r="E52" s="18" t="s">
        <v>17</v>
      </c>
      <c r="F52" s="18" t="s">
        <v>17</v>
      </c>
      <c r="G52" s="18" t="s">
        <v>17</v>
      </c>
      <c r="H52" s="18" t="s">
        <v>17</v>
      </c>
      <c r="I52" s="18" t="s">
        <v>17</v>
      </c>
      <c r="J52" s="18" t="s">
        <v>17</v>
      </c>
    </row>
    <row r="53" spans="1:10" ht="15.75" customHeight="1">
      <c r="A53" s="16" t="s">
        <v>56</v>
      </c>
      <c r="B53" s="25">
        <v>11091871</v>
      </c>
      <c r="C53" s="18" t="s">
        <v>17</v>
      </c>
      <c r="D53" s="25">
        <v>45972</v>
      </c>
      <c r="E53" s="25">
        <v>410850</v>
      </c>
      <c r="F53" s="25">
        <v>615706</v>
      </c>
      <c r="G53" s="25">
        <v>797649</v>
      </c>
      <c r="H53" s="25">
        <v>1014124</v>
      </c>
      <c r="I53" s="21">
        <v>1272239</v>
      </c>
      <c r="J53" s="21">
        <v>2158576</v>
      </c>
    </row>
    <row r="54" spans="1:10" ht="15.75" customHeight="1">
      <c r="A54" s="16" t="s">
        <v>57</v>
      </c>
      <c r="B54" s="25">
        <f>24544+46020+490+107552+282412+115154+16174+32934+99492</f>
        <v>724772</v>
      </c>
      <c r="C54" s="25">
        <f>353900+2000+154523+78070+1200+28992+22529+55530+218484+10243101+355303+17000+23450+22146+19190+21850+28265+58290</f>
        <v>11703823</v>
      </c>
      <c r="D54" s="25">
        <f>782+1330+28+2643+30+9426+34700+37211+197+366923+599+2715+55+1086+5565</f>
        <v>463290</v>
      </c>
      <c r="E54" s="25">
        <v>7079517</v>
      </c>
      <c r="F54" s="25">
        <f>16643+10401+61756+173248+120339+61026+427469+25149+23537+241+79513+265979+19035+271507+62897+602077+119008+35921+43053+21369+1184915+92912+121430+505638+41469+51772+792305</f>
        <v>5230609</v>
      </c>
      <c r="G54" s="25">
        <f>23493+5433+225372+221952+221572+111473+239876+59829+8894+116359+67085+28886+23557+38839+1015298+283036+53481+86310+1303139+21329+777642+115839+46759+82545+2629105</f>
        <v>7807103</v>
      </c>
      <c r="H54" s="25">
        <f>127874+389945+169596+146231+286363+203446+306049+112849+64378+640083+98111+199+12115+82566+431583+58026+102210+6000000+907909+164881+154251+242047+1571556+94756+722448+358113+249743+29141+210028+54545+771048+2297638</f>
        <v>17059728</v>
      </c>
      <c r="I54" s="21">
        <v>1192677</v>
      </c>
      <c r="J54" s="21">
        <f>188333+568624+305732+1554310</f>
        <v>2616999</v>
      </c>
    </row>
    <row r="55" spans="1:10" ht="15.75" customHeight="1">
      <c r="A55" s="16" t="s">
        <v>49</v>
      </c>
      <c r="B55" s="25">
        <v>456945</v>
      </c>
      <c r="C55" s="25">
        <v>1104946</v>
      </c>
      <c r="D55" s="25">
        <v>64162</v>
      </c>
      <c r="E55" s="25">
        <v>225181</v>
      </c>
      <c r="F55" s="25">
        <v>1613645</v>
      </c>
      <c r="G55" s="25">
        <v>160324</v>
      </c>
      <c r="H55" s="25">
        <v>112318</v>
      </c>
      <c r="I55" s="21">
        <v>300736</v>
      </c>
      <c r="J55" s="21">
        <v>515349</v>
      </c>
    </row>
    <row r="56" spans="1:10" ht="15.75" customHeight="1">
      <c r="A56" s="16" t="s">
        <v>30</v>
      </c>
      <c r="B56" s="18" t="s">
        <v>17</v>
      </c>
      <c r="C56" s="18" t="s">
        <v>17</v>
      </c>
      <c r="D56" s="18" t="s">
        <v>17</v>
      </c>
      <c r="E56" s="18" t="s">
        <v>17</v>
      </c>
      <c r="F56" s="18" t="s">
        <v>17</v>
      </c>
      <c r="G56" s="18" t="s">
        <v>17</v>
      </c>
      <c r="H56" s="18" t="s">
        <v>17</v>
      </c>
      <c r="I56" s="18" t="s">
        <v>17</v>
      </c>
      <c r="J56" s="18" t="s">
        <v>17</v>
      </c>
    </row>
    <row r="57" spans="1:10" ht="15.75" customHeight="1">
      <c r="A57" s="16" t="s">
        <v>31</v>
      </c>
      <c r="B57" s="25">
        <v>3608509</v>
      </c>
      <c r="C57" s="18" t="s">
        <v>17</v>
      </c>
      <c r="D57" s="25">
        <v>2200</v>
      </c>
      <c r="E57" s="25">
        <v>497989</v>
      </c>
      <c r="F57" s="25">
        <v>4365894</v>
      </c>
      <c r="G57" s="25">
        <v>4561629</v>
      </c>
      <c r="H57" s="25">
        <v>7279645</v>
      </c>
      <c r="I57" s="21">
        <v>6739152</v>
      </c>
      <c r="J57" s="21">
        <v>5123329</v>
      </c>
    </row>
    <row r="58" spans="1:10" ht="15.75" customHeight="1">
      <c r="A58" s="16" t="s">
        <v>32</v>
      </c>
      <c r="B58" s="18" t="s">
        <v>17</v>
      </c>
      <c r="C58" s="18" t="s">
        <v>17</v>
      </c>
      <c r="D58" s="25">
        <v>234079</v>
      </c>
      <c r="E58" s="25">
        <v>229328</v>
      </c>
      <c r="F58" s="25">
        <v>36879</v>
      </c>
      <c r="G58" s="18" t="s">
        <v>17</v>
      </c>
      <c r="H58" s="25">
        <v>1824760</v>
      </c>
      <c r="I58" s="18" t="s">
        <v>17</v>
      </c>
      <c r="J58" s="18" t="s">
        <v>17</v>
      </c>
    </row>
    <row r="59" spans="1:10" ht="15.75" customHeight="1">
      <c r="A59" s="16" t="s">
        <v>82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18" t="s">
        <v>17</v>
      </c>
      <c r="H59" s="18" t="s">
        <v>17</v>
      </c>
      <c r="I59" s="21">
        <v>1668955</v>
      </c>
      <c r="J59" s="21">
        <v>1624718</v>
      </c>
    </row>
    <row r="60" spans="1:10" ht="15.75" customHeight="1">
      <c r="A60" s="16" t="s">
        <v>50</v>
      </c>
      <c r="B60" s="18" t="s">
        <v>17</v>
      </c>
      <c r="C60" s="18" t="s">
        <v>17</v>
      </c>
      <c r="D60" s="18" t="s">
        <v>17</v>
      </c>
      <c r="E60" s="18" t="s">
        <v>17</v>
      </c>
      <c r="F60" s="25">
        <v>4725</v>
      </c>
      <c r="G60" s="18" t="s">
        <v>17</v>
      </c>
      <c r="H60" s="18" t="s">
        <v>17</v>
      </c>
      <c r="I60" s="18" t="s">
        <v>17</v>
      </c>
      <c r="J60" s="21">
        <v>217</v>
      </c>
    </row>
    <row r="61" spans="1:10" ht="15.75" customHeight="1">
      <c r="A61" s="16" t="s">
        <v>33</v>
      </c>
      <c r="B61" s="18" t="s">
        <v>17</v>
      </c>
      <c r="C61" s="18" t="s">
        <v>17</v>
      </c>
      <c r="D61" s="18" t="s">
        <v>17</v>
      </c>
      <c r="E61" s="18" t="s">
        <v>17</v>
      </c>
      <c r="F61" s="25">
        <v>56206</v>
      </c>
      <c r="G61" s="18" t="s">
        <v>17</v>
      </c>
      <c r="H61" s="18" t="s">
        <v>17</v>
      </c>
      <c r="I61" s="18" t="s">
        <v>17</v>
      </c>
      <c r="J61" s="18" t="s">
        <v>17</v>
      </c>
    </row>
    <row r="62" spans="1:10" ht="15.75" customHeight="1">
      <c r="A62" s="16" t="s">
        <v>83</v>
      </c>
      <c r="B62" s="18" t="s">
        <v>17</v>
      </c>
      <c r="C62" s="18" t="s">
        <v>17</v>
      </c>
      <c r="D62" s="18" t="s">
        <v>17</v>
      </c>
      <c r="E62" s="18" t="s">
        <v>17</v>
      </c>
      <c r="F62" s="18" t="s">
        <v>17</v>
      </c>
      <c r="G62" s="18" t="s">
        <v>17</v>
      </c>
      <c r="H62" s="18" t="s">
        <v>17</v>
      </c>
      <c r="I62" s="21">
        <v>144861</v>
      </c>
      <c r="J62" s="21">
        <v>237278</v>
      </c>
    </row>
    <row r="63" spans="1:10" ht="15.75" customHeight="1">
      <c r="A63" s="16" t="s">
        <v>84</v>
      </c>
      <c r="B63" s="18" t="s">
        <v>17</v>
      </c>
      <c r="C63" s="18" t="s">
        <v>17</v>
      </c>
      <c r="D63" s="18" t="s">
        <v>17</v>
      </c>
      <c r="E63" s="18" t="s">
        <v>17</v>
      </c>
      <c r="F63" s="18" t="s">
        <v>17</v>
      </c>
      <c r="G63" s="18" t="s">
        <v>17</v>
      </c>
      <c r="H63" s="18" t="s">
        <v>17</v>
      </c>
      <c r="I63" s="21">
        <v>198846</v>
      </c>
      <c r="J63" s="21">
        <v>228608</v>
      </c>
    </row>
    <row r="64" spans="1:10" ht="15.75" customHeight="1">
      <c r="A64" s="16" t="s">
        <v>55</v>
      </c>
      <c r="B64" s="25">
        <v>145664</v>
      </c>
      <c r="C64" s="25">
        <v>74929</v>
      </c>
      <c r="D64" s="18" t="s">
        <v>17</v>
      </c>
      <c r="E64" s="25">
        <v>142099</v>
      </c>
      <c r="F64" s="25">
        <v>641261</v>
      </c>
      <c r="G64" s="25">
        <v>1230158</v>
      </c>
      <c r="H64" s="25">
        <v>1461755</v>
      </c>
      <c r="I64" s="21">
        <v>1034336</v>
      </c>
      <c r="J64" s="21">
        <v>1098155</v>
      </c>
    </row>
    <row r="65" spans="1:11" ht="15.75" customHeight="1">
      <c r="A65" s="16" t="s">
        <v>41</v>
      </c>
      <c r="B65" s="18">
        <v>59084</v>
      </c>
      <c r="C65" s="25">
        <v>5925</v>
      </c>
      <c r="D65" s="25">
        <v>1055763</v>
      </c>
      <c r="E65" s="25">
        <v>13675</v>
      </c>
      <c r="F65" s="25">
        <v>1642</v>
      </c>
      <c r="G65" s="25">
        <v>790</v>
      </c>
      <c r="H65" s="25">
        <v>780</v>
      </c>
      <c r="I65" s="21">
        <v>91</v>
      </c>
      <c r="J65" s="21">
        <v>1015251</v>
      </c>
    </row>
    <row r="66" spans="1:11" ht="15.75" customHeight="1">
      <c r="A66" s="16" t="s">
        <v>85</v>
      </c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21">
        <v>184300</v>
      </c>
      <c r="J66" s="21">
        <v>6638366</v>
      </c>
    </row>
    <row r="67" spans="1:11" ht="15.75" customHeight="1">
      <c r="A67" s="16" t="s">
        <v>52</v>
      </c>
      <c r="B67" s="18" t="s">
        <v>17</v>
      </c>
      <c r="C67" s="18" t="s">
        <v>17</v>
      </c>
      <c r="D67" s="25">
        <v>8640</v>
      </c>
      <c r="E67" s="25">
        <v>38860</v>
      </c>
      <c r="F67" s="25">
        <v>77533</v>
      </c>
      <c r="G67" s="25">
        <v>1679</v>
      </c>
      <c r="H67" s="25">
        <v>592011</v>
      </c>
      <c r="I67" s="21">
        <v>275039</v>
      </c>
      <c r="J67" s="21">
        <v>114809</v>
      </c>
    </row>
    <row r="68" spans="1:11" ht="15.75" customHeight="1">
      <c r="A68" s="16" t="s">
        <v>86</v>
      </c>
      <c r="B68" s="18">
        <v>6369</v>
      </c>
      <c r="C68" s="25">
        <v>5601</v>
      </c>
      <c r="D68" s="25">
        <v>85161</v>
      </c>
      <c r="E68" s="25">
        <v>110789</v>
      </c>
      <c r="F68" s="25">
        <v>95809</v>
      </c>
      <c r="G68" s="25">
        <v>26493</v>
      </c>
      <c r="H68" s="25">
        <v>17055</v>
      </c>
      <c r="I68" s="21">
        <v>36409</v>
      </c>
      <c r="J68" s="21">
        <v>5337</v>
      </c>
    </row>
    <row r="69" spans="1:11" ht="15.75" customHeight="1">
      <c r="A69" s="16" t="s">
        <v>87</v>
      </c>
      <c r="B69" s="18" t="s">
        <v>17</v>
      </c>
      <c r="C69" s="18" t="s">
        <v>17</v>
      </c>
      <c r="D69" s="18" t="s">
        <v>17</v>
      </c>
      <c r="E69" s="18" t="s">
        <v>17</v>
      </c>
      <c r="F69" s="18" t="s">
        <v>17</v>
      </c>
      <c r="G69" s="18" t="s">
        <v>17</v>
      </c>
      <c r="H69" s="18" t="s">
        <v>17</v>
      </c>
      <c r="I69" s="21">
        <v>302178</v>
      </c>
      <c r="J69" s="21">
        <v>269315</v>
      </c>
    </row>
    <row r="70" spans="1:11" ht="15.75" customHeight="1">
      <c r="A70" s="16" t="s">
        <v>53</v>
      </c>
      <c r="B70" s="18" t="s">
        <v>17</v>
      </c>
      <c r="C70" s="18" t="s">
        <v>17</v>
      </c>
      <c r="D70" s="18" t="s">
        <v>17</v>
      </c>
      <c r="E70" s="25">
        <v>10120</v>
      </c>
      <c r="F70" s="18" t="s">
        <v>17</v>
      </c>
      <c r="G70" s="25">
        <v>37285</v>
      </c>
      <c r="H70" s="18" t="s">
        <v>17</v>
      </c>
      <c r="I70" s="18" t="s">
        <v>17</v>
      </c>
      <c r="J70" s="18" t="s">
        <v>17</v>
      </c>
    </row>
    <row r="71" spans="1:11" ht="15.75" customHeight="1">
      <c r="A71" s="16" t="s">
        <v>88</v>
      </c>
      <c r="B71" s="18" t="s">
        <v>17</v>
      </c>
      <c r="C71" s="18" t="s">
        <v>17</v>
      </c>
      <c r="D71" s="18" t="s">
        <v>17</v>
      </c>
      <c r="E71" s="18" t="s">
        <v>17</v>
      </c>
      <c r="F71" s="18" t="s">
        <v>17</v>
      </c>
      <c r="G71" s="18" t="s">
        <v>17</v>
      </c>
      <c r="H71" s="18" t="s">
        <v>17</v>
      </c>
      <c r="I71" s="21">
        <v>1066902</v>
      </c>
      <c r="J71" s="21">
        <v>3138682</v>
      </c>
    </row>
    <row r="72" spans="1:11" ht="15.75" customHeight="1">
      <c r="A72" s="16" t="s">
        <v>34</v>
      </c>
      <c r="B72" s="25">
        <v>3964241</v>
      </c>
      <c r="C72" s="25">
        <v>1368951</v>
      </c>
      <c r="D72" s="25">
        <v>9878823</v>
      </c>
      <c r="E72" s="25">
        <v>1174053</v>
      </c>
      <c r="F72" s="25">
        <v>2702456</v>
      </c>
      <c r="G72" s="25">
        <v>3447117</v>
      </c>
      <c r="H72" s="25">
        <v>4384978</v>
      </c>
      <c r="I72" s="21">
        <v>5860331</v>
      </c>
      <c r="J72" s="21">
        <v>8564606</v>
      </c>
    </row>
    <row r="73" spans="1:11" ht="15.75" customHeight="1">
      <c r="A73" s="16" t="s">
        <v>35</v>
      </c>
      <c r="B73" s="18">
        <v>880921</v>
      </c>
      <c r="C73" s="25">
        <v>19756</v>
      </c>
      <c r="D73" s="25">
        <v>1332676</v>
      </c>
      <c r="E73" s="25">
        <v>79885</v>
      </c>
      <c r="F73" s="25">
        <v>494739</v>
      </c>
      <c r="G73" s="25">
        <v>457297</v>
      </c>
      <c r="H73" s="25">
        <v>801452</v>
      </c>
      <c r="I73" s="21">
        <v>745925</v>
      </c>
      <c r="J73" s="21">
        <v>206243</v>
      </c>
    </row>
    <row r="74" spans="1:11" ht="15.75" customHeight="1">
      <c r="A74" s="16" t="s">
        <v>89</v>
      </c>
      <c r="B74" s="18" t="s">
        <v>17</v>
      </c>
      <c r="C74" s="18" t="s">
        <v>17</v>
      </c>
      <c r="D74" s="18" t="s">
        <v>17</v>
      </c>
      <c r="E74" s="18" t="s">
        <v>17</v>
      </c>
      <c r="F74" s="18" t="s">
        <v>17</v>
      </c>
      <c r="G74" s="18" t="s">
        <v>17</v>
      </c>
      <c r="H74" s="18" t="s">
        <v>17</v>
      </c>
      <c r="I74" s="21">
        <v>934749</v>
      </c>
      <c r="J74" s="21">
        <v>352103</v>
      </c>
    </row>
    <row r="75" spans="1:11" ht="15.75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</row>
    <row r="76" spans="1:11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7"/>
      <c r="K76" s="7"/>
    </row>
    <row r="77" spans="1:11" ht="15.75" customHeight="1">
      <c r="A77" s="33" t="s">
        <v>58</v>
      </c>
      <c r="B77" s="32"/>
      <c r="C77" s="43"/>
      <c r="D77" s="43"/>
      <c r="E77" s="44"/>
      <c r="F77" s="44"/>
      <c r="G77" s="43"/>
      <c r="H77" s="43"/>
      <c r="I77" s="43"/>
      <c r="J77" s="7"/>
      <c r="K77" s="7"/>
    </row>
    <row r="78" spans="1:11" ht="15.75" customHeight="1">
      <c r="A78" s="34"/>
      <c r="B78" s="32"/>
      <c r="C78" s="43"/>
      <c r="D78" s="43"/>
      <c r="E78" s="44"/>
      <c r="F78" s="44"/>
      <c r="G78" s="43"/>
      <c r="H78" s="43"/>
      <c r="I78" s="43"/>
      <c r="J78" s="7"/>
      <c r="K78" s="7"/>
    </row>
    <row r="79" spans="1:11" ht="15.75" customHeight="1">
      <c r="A79" s="87" t="s">
        <v>6</v>
      </c>
    </row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95"/>
  <sheetViews>
    <sheetView showGridLines="0" zoomScaleNormal="100" workbookViewId="0">
      <pane ySplit="5" topLeftCell="A67" activePane="bottomLeft" state="frozen"/>
      <selection pane="bottomLeft" activeCell="A69" sqref="A69"/>
    </sheetView>
  </sheetViews>
  <sheetFormatPr defaultColWidth="16" defaultRowHeight="15"/>
  <cols>
    <col min="1" max="1" width="37.140625" customWidth="1"/>
    <col min="2" max="2" width="14.140625" customWidth="1"/>
    <col min="3" max="10" width="11.85546875" customWidth="1"/>
    <col min="11" max="22" width="11.140625" customWidth="1"/>
  </cols>
  <sheetData>
    <row r="1" spans="1:9">
      <c r="A1" s="5" t="s">
        <v>90</v>
      </c>
      <c r="B1" s="8"/>
      <c r="C1" s="7"/>
      <c r="D1" s="7"/>
    </row>
    <row r="2" spans="1:9">
      <c r="A2" s="36"/>
      <c r="B2" s="8"/>
      <c r="C2" s="7"/>
      <c r="D2" s="7"/>
    </row>
    <row r="3" spans="1:9" ht="15.75" customHeight="1">
      <c r="A3" s="9" t="s">
        <v>8</v>
      </c>
      <c r="B3" s="10">
        <v>2009</v>
      </c>
      <c r="C3" s="10">
        <v>2010</v>
      </c>
      <c r="D3" s="45">
        <v>2011</v>
      </c>
      <c r="E3" s="45">
        <v>2012</v>
      </c>
      <c r="F3" s="45">
        <v>2013</v>
      </c>
      <c r="G3" s="45">
        <v>2014</v>
      </c>
      <c r="H3" s="45">
        <v>2015</v>
      </c>
      <c r="I3" s="10">
        <v>2016</v>
      </c>
    </row>
    <row r="4" spans="1:9" ht="15.75" customHeight="1">
      <c r="A4" s="12"/>
      <c r="B4" s="32"/>
      <c r="C4" s="32"/>
      <c r="D4" s="46"/>
      <c r="E4" s="46"/>
      <c r="F4" s="46"/>
      <c r="G4" s="46"/>
      <c r="H4" s="46"/>
      <c r="I4" s="32"/>
    </row>
    <row r="5" spans="1:9" ht="15.75" customHeight="1">
      <c r="A5" s="38"/>
      <c r="B5" s="39">
        <v>388883817.36000001</v>
      </c>
      <c r="C5" s="39">
        <v>387857212.99000001</v>
      </c>
      <c r="D5" s="39">
        <v>466863140.5</v>
      </c>
      <c r="E5" s="39">
        <v>419142977.61000001</v>
      </c>
      <c r="F5" s="39">
        <v>169543255.96000001</v>
      </c>
      <c r="G5" s="39">
        <v>130079400.38</v>
      </c>
      <c r="H5" s="39">
        <v>145866093.08000001</v>
      </c>
      <c r="I5" s="39">
        <v>159928474</v>
      </c>
    </row>
    <row r="6" spans="1:9">
      <c r="A6" s="16" t="s">
        <v>54</v>
      </c>
      <c r="B6" s="21">
        <v>5685975.2400000002</v>
      </c>
      <c r="C6" s="21">
        <v>2006647.82</v>
      </c>
      <c r="D6" s="21">
        <v>1496432.54</v>
      </c>
      <c r="E6" s="21">
        <v>872791.64</v>
      </c>
      <c r="F6" s="21">
        <v>1500283.75</v>
      </c>
      <c r="G6" s="21">
        <v>727881.38</v>
      </c>
      <c r="H6" s="21">
        <v>12473.25</v>
      </c>
      <c r="I6" s="21">
        <v>1092494</v>
      </c>
    </row>
    <row r="7" spans="1:9">
      <c r="A7" s="16" t="s">
        <v>62</v>
      </c>
      <c r="B7" s="21">
        <v>1066403.01</v>
      </c>
      <c r="C7" s="21">
        <v>1138337.6499999999</v>
      </c>
      <c r="D7" s="21">
        <v>1328727.43</v>
      </c>
      <c r="E7" s="21">
        <v>741631.36</v>
      </c>
      <c r="F7" s="21">
        <v>97779.38</v>
      </c>
      <c r="G7" s="21">
        <v>1134176.8999999999</v>
      </c>
      <c r="H7" s="21">
        <v>1964274.12</v>
      </c>
      <c r="I7" s="21">
        <v>396468</v>
      </c>
    </row>
    <row r="8" spans="1:9">
      <c r="A8" s="47" t="s">
        <v>63</v>
      </c>
      <c r="B8" s="21">
        <v>39226.800000000003</v>
      </c>
      <c r="C8" s="18" t="s">
        <v>17</v>
      </c>
      <c r="D8" s="21">
        <v>36461.01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</row>
    <row r="9" spans="1:9">
      <c r="A9" s="47" t="s">
        <v>43</v>
      </c>
      <c r="B9" s="21">
        <v>120913.87</v>
      </c>
      <c r="C9" s="21">
        <v>131124.6</v>
      </c>
      <c r="D9" s="18" t="s">
        <v>17</v>
      </c>
      <c r="E9" s="21">
        <v>213403.19</v>
      </c>
      <c r="F9" s="18" t="s">
        <v>17</v>
      </c>
      <c r="G9" s="18" t="s">
        <v>17</v>
      </c>
      <c r="H9" s="21">
        <v>190187.89</v>
      </c>
      <c r="I9" s="18" t="s">
        <v>17</v>
      </c>
    </row>
    <row r="10" spans="1:9">
      <c r="A10" s="16" t="s">
        <v>64</v>
      </c>
      <c r="B10" s="18" t="s">
        <v>17</v>
      </c>
      <c r="C10" s="21">
        <v>137729.5</v>
      </c>
      <c r="D10" s="21">
        <v>58263.99</v>
      </c>
      <c r="E10" s="21">
        <v>73360.320000000007</v>
      </c>
      <c r="F10" s="18" t="s">
        <v>17</v>
      </c>
      <c r="G10" s="21">
        <v>141661.26999999999</v>
      </c>
      <c r="H10" s="21">
        <v>64891.8</v>
      </c>
      <c r="I10" s="21">
        <v>91432</v>
      </c>
    </row>
    <row r="11" spans="1:9">
      <c r="A11" s="16" t="s">
        <v>20</v>
      </c>
      <c r="B11" s="21">
        <v>169493.4</v>
      </c>
      <c r="C11" s="21">
        <v>359589.23</v>
      </c>
      <c r="D11" s="21">
        <v>136788.56</v>
      </c>
      <c r="E11" s="18" t="s">
        <v>17</v>
      </c>
      <c r="F11" s="21">
        <v>73979.45</v>
      </c>
      <c r="G11" s="21">
        <v>74012.960000000006</v>
      </c>
      <c r="H11" s="18" t="s">
        <v>17</v>
      </c>
      <c r="I11" s="18" t="s">
        <v>17</v>
      </c>
    </row>
    <row r="12" spans="1:9">
      <c r="A12" s="16" t="s">
        <v>65</v>
      </c>
      <c r="B12" s="21">
        <v>217246.2</v>
      </c>
      <c r="C12" s="21">
        <v>281160.51</v>
      </c>
      <c r="D12" s="21">
        <v>843147.74</v>
      </c>
      <c r="E12" s="21">
        <v>52509.39</v>
      </c>
      <c r="F12" s="18" t="s">
        <v>17</v>
      </c>
      <c r="G12" s="18" t="s">
        <v>17</v>
      </c>
      <c r="H12" s="18" t="s">
        <v>17</v>
      </c>
      <c r="I12" s="21">
        <v>144066</v>
      </c>
    </row>
    <row r="13" spans="1:9">
      <c r="A13" s="47" t="s">
        <v>21</v>
      </c>
      <c r="B13" s="21">
        <v>108573691.58</v>
      </c>
      <c r="C13" s="21">
        <v>26544301.219999999</v>
      </c>
      <c r="D13" s="21">
        <v>60055447.75</v>
      </c>
      <c r="E13" s="21">
        <v>62159371.780000001</v>
      </c>
      <c r="F13" s="21">
        <v>13026416.970000001</v>
      </c>
      <c r="G13" s="21">
        <v>20432414.170000002</v>
      </c>
      <c r="H13" s="21">
        <v>11752307.25</v>
      </c>
      <c r="I13" s="21">
        <v>8447020</v>
      </c>
    </row>
    <row r="14" spans="1:9">
      <c r="A14" s="47" t="s">
        <v>66</v>
      </c>
      <c r="B14" s="21">
        <v>193829.15</v>
      </c>
      <c r="C14" s="21">
        <v>118891.4</v>
      </c>
      <c r="D14" s="21">
        <v>381854.37</v>
      </c>
      <c r="E14" s="18" t="s">
        <v>17</v>
      </c>
      <c r="F14" s="21">
        <v>18372.939999999999</v>
      </c>
      <c r="G14" s="18" t="s">
        <v>17</v>
      </c>
      <c r="H14" s="21">
        <v>48603.88</v>
      </c>
      <c r="I14" s="21">
        <v>39555</v>
      </c>
    </row>
    <row r="15" spans="1:9">
      <c r="A15" s="47" t="s">
        <v>22</v>
      </c>
      <c r="B15" s="21">
        <v>4968661.9000000004</v>
      </c>
      <c r="C15" s="21">
        <v>3652176.83</v>
      </c>
      <c r="D15" s="21">
        <v>4414077.1399999997</v>
      </c>
      <c r="E15" s="21">
        <v>1239666.51</v>
      </c>
      <c r="F15" s="21">
        <v>2475548.16</v>
      </c>
      <c r="G15" s="21">
        <v>5497396.1500000004</v>
      </c>
      <c r="H15" s="21">
        <v>4932197.1900000004</v>
      </c>
      <c r="I15" s="21">
        <v>3203418</v>
      </c>
    </row>
    <row r="16" spans="1:9" ht="15.75" customHeight="1">
      <c r="A16" s="47" t="s">
        <v>25</v>
      </c>
      <c r="B16" s="21">
        <v>136634805.63</v>
      </c>
      <c r="C16" s="21">
        <v>216323522.40000001</v>
      </c>
      <c r="D16" s="21">
        <v>280780853.55000001</v>
      </c>
      <c r="E16" s="21">
        <v>213968051.87</v>
      </c>
      <c r="F16" s="21">
        <v>80387370.439999998</v>
      </c>
      <c r="G16" s="21">
        <v>1890601.81</v>
      </c>
      <c r="H16" s="21">
        <v>3113482.19</v>
      </c>
      <c r="I16" s="21">
        <v>2206779</v>
      </c>
    </row>
    <row r="17" spans="1:9" ht="15.75" customHeight="1">
      <c r="A17" s="47" t="s">
        <v>91</v>
      </c>
      <c r="B17" s="21">
        <v>61829.22</v>
      </c>
      <c r="C17" s="21">
        <v>336239.27</v>
      </c>
      <c r="D17" s="21">
        <v>567944.15</v>
      </c>
      <c r="E17" s="21">
        <v>272290.95</v>
      </c>
      <c r="F17" s="21">
        <v>409495.09</v>
      </c>
      <c r="G17" s="21">
        <v>241610.78</v>
      </c>
      <c r="H17" s="21">
        <v>195888.62</v>
      </c>
      <c r="I17" s="21">
        <v>58473</v>
      </c>
    </row>
    <row r="18" spans="1:9" ht="15.75" customHeight="1">
      <c r="A18" s="47" t="s">
        <v>38</v>
      </c>
      <c r="B18" s="21">
        <v>6829785.5</v>
      </c>
      <c r="C18" s="21">
        <v>6931952.6900000004</v>
      </c>
      <c r="D18" s="21">
        <v>7610016.2800000003</v>
      </c>
      <c r="E18" s="21">
        <v>4416340.88</v>
      </c>
      <c r="F18" s="21">
        <v>5212048.8600000003</v>
      </c>
      <c r="G18" s="21">
        <v>5812557.0800000001</v>
      </c>
      <c r="H18" s="21">
        <v>6708040.9800000004</v>
      </c>
      <c r="I18" s="21">
        <v>5203497</v>
      </c>
    </row>
    <row r="19" spans="1:9" ht="15.75" customHeight="1">
      <c r="A19" s="47" t="s">
        <v>23</v>
      </c>
      <c r="B19" s="18" t="s">
        <v>17</v>
      </c>
      <c r="C19" s="21">
        <v>96287</v>
      </c>
      <c r="D19" s="21">
        <v>44149.63</v>
      </c>
      <c r="E19" s="18" t="s">
        <v>17</v>
      </c>
      <c r="F19" s="18" t="s">
        <v>17</v>
      </c>
      <c r="G19" s="21">
        <v>448376.19</v>
      </c>
      <c r="H19" s="21">
        <v>77257.75</v>
      </c>
      <c r="I19" s="18" t="s">
        <v>17</v>
      </c>
    </row>
    <row r="20" spans="1:9" ht="15.75" customHeight="1">
      <c r="A20" s="47" t="s">
        <v>68</v>
      </c>
      <c r="B20" s="21">
        <v>5055048.24</v>
      </c>
      <c r="C20" s="21">
        <v>461879.29</v>
      </c>
      <c r="D20" s="21">
        <v>293122.86</v>
      </c>
      <c r="E20" s="21">
        <v>376299.09</v>
      </c>
      <c r="F20" s="21">
        <v>393147.71</v>
      </c>
      <c r="G20" s="21">
        <v>427475.75</v>
      </c>
      <c r="H20" s="21">
        <v>1333241.72</v>
      </c>
      <c r="I20" s="21">
        <v>1953254</v>
      </c>
    </row>
    <row r="21" spans="1:9" ht="15.75" customHeight="1">
      <c r="A21" s="16" t="s">
        <v>70</v>
      </c>
      <c r="B21" s="21">
        <v>138132.09</v>
      </c>
      <c r="C21" s="21">
        <v>65933.81</v>
      </c>
      <c r="D21" s="21">
        <v>236936.01</v>
      </c>
      <c r="E21" s="21">
        <v>99584.71</v>
      </c>
      <c r="F21" s="18" t="s">
        <v>17</v>
      </c>
      <c r="G21" s="18" t="s">
        <v>17</v>
      </c>
      <c r="H21" s="18" t="s">
        <v>17</v>
      </c>
      <c r="I21" s="18" t="s">
        <v>17</v>
      </c>
    </row>
    <row r="22" spans="1:9" ht="15.75" customHeight="1">
      <c r="A22" s="47" t="s">
        <v>44</v>
      </c>
      <c r="B22" s="21">
        <v>342802.25</v>
      </c>
      <c r="C22" s="21">
        <v>531686.06999999995</v>
      </c>
      <c r="D22" s="21">
        <v>802625.62</v>
      </c>
      <c r="E22" s="21">
        <v>434230.91</v>
      </c>
      <c r="F22" s="21">
        <v>384490.68</v>
      </c>
      <c r="G22" s="18" t="s">
        <v>17</v>
      </c>
      <c r="H22" s="18" t="s">
        <v>17</v>
      </c>
      <c r="I22" s="18" t="s">
        <v>17</v>
      </c>
    </row>
    <row r="23" spans="1:9" ht="15.75" customHeight="1">
      <c r="A23" s="47" t="s">
        <v>72</v>
      </c>
      <c r="B23" s="21">
        <v>479753.36</v>
      </c>
      <c r="C23" s="21">
        <v>657821.12</v>
      </c>
      <c r="D23" s="21">
        <v>345129.48</v>
      </c>
      <c r="E23" s="21">
        <v>53450.91</v>
      </c>
      <c r="F23" s="21">
        <v>103275.33</v>
      </c>
      <c r="G23" s="21">
        <v>53773.11</v>
      </c>
      <c r="H23" s="21">
        <v>228300.66</v>
      </c>
      <c r="I23" s="21">
        <v>238161</v>
      </c>
    </row>
    <row r="24" spans="1:9" ht="15.75" customHeight="1">
      <c r="A24" s="16" t="s">
        <v>92</v>
      </c>
      <c r="B24" s="18" t="s">
        <v>17</v>
      </c>
      <c r="C24" s="21">
        <v>90125.93</v>
      </c>
      <c r="D24" s="21">
        <v>77410.66</v>
      </c>
      <c r="E24" s="21">
        <v>191279.68</v>
      </c>
      <c r="F24" s="21">
        <v>78809.69</v>
      </c>
      <c r="G24" s="21">
        <v>477076.28</v>
      </c>
      <c r="H24" s="21">
        <v>81019.009999999995</v>
      </c>
      <c r="I24" s="21">
        <v>303981</v>
      </c>
    </row>
    <row r="25" spans="1:9" ht="15.75" customHeight="1">
      <c r="A25" s="47" t="s">
        <v>45</v>
      </c>
      <c r="B25" s="21">
        <v>10151562.710000001</v>
      </c>
      <c r="C25" s="21">
        <v>6659553.6399999997</v>
      </c>
      <c r="D25" s="21">
        <v>8816339.8399999999</v>
      </c>
      <c r="E25" s="21">
        <v>11199581.76</v>
      </c>
      <c r="F25" s="21">
        <v>4187815.45</v>
      </c>
      <c r="G25" s="21">
        <v>6760194.2300000004</v>
      </c>
      <c r="H25" s="21">
        <v>5055239.49</v>
      </c>
      <c r="I25" s="21">
        <v>3677330</v>
      </c>
    </row>
    <row r="26" spans="1:9" ht="15.75" customHeight="1">
      <c r="A26" s="47" t="s">
        <v>27</v>
      </c>
      <c r="B26" s="21">
        <v>26265988.16</v>
      </c>
      <c r="C26" s="21">
        <v>39827772.880000003</v>
      </c>
      <c r="D26" s="21">
        <v>15747158.529999999</v>
      </c>
      <c r="E26" s="21">
        <v>10661992.02</v>
      </c>
      <c r="F26" s="21">
        <v>14874762.26</v>
      </c>
      <c r="G26" s="21">
        <v>26173840.719999999</v>
      </c>
      <c r="H26" s="21">
        <v>26246451.699999999</v>
      </c>
      <c r="I26" s="21">
        <v>70949751</v>
      </c>
    </row>
    <row r="27" spans="1:9" ht="15.75" customHeight="1">
      <c r="A27" s="47" t="s">
        <v>46</v>
      </c>
      <c r="B27" s="21">
        <v>20180009.449999999</v>
      </c>
      <c r="C27" s="21">
        <v>23056095.98</v>
      </c>
      <c r="D27" s="21">
        <v>26713114.289999999</v>
      </c>
      <c r="E27" s="21">
        <v>18600385.550000001</v>
      </c>
      <c r="F27" s="21">
        <v>12629819.199999999</v>
      </c>
      <c r="G27" s="21">
        <v>16627404.77</v>
      </c>
      <c r="H27" s="21">
        <v>20414999.440000001</v>
      </c>
      <c r="I27" s="21">
        <v>5585067</v>
      </c>
    </row>
    <row r="28" spans="1:9" ht="15.75" customHeight="1">
      <c r="A28" s="47" t="s">
        <v>51</v>
      </c>
      <c r="B28" s="21">
        <v>724589.41</v>
      </c>
      <c r="C28" s="21">
        <v>469603.53</v>
      </c>
      <c r="D28" s="21">
        <v>1793627.91</v>
      </c>
      <c r="E28" s="21">
        <v>1495883.32</v>
      </c>
      <c r="F28" s="21">
        <v>563205.6</v>
      </c>
      <c r="G28" s="21">
        <v>1154831.8700000001</v>
      </c>
      <c r="H28" s="21">
        <v>11476850.98</v>
      </c>
      <c r="I28" s="21">
        <v>9076086</v>
      </c>
    </row>
    <row r="29" spans="1:9" ht="15.75" customHeight="1">
      <c r="A29" s="47" t="s">
        <v>42</v>
      </c>
      <c r="B29" s="21">
        <v>794025.92</v>
      </c>
      <c r="C29" s="21">
        <v>973371.19</v>
      </c>
      <c r="D29" s="21">
        <v>2781646.6</v>
      </c>
      <c r="E29" s="21">
        <v>5771555.1799999997</v>
      </c>
      <c r="F29" s="21">
        <v>2629702.0099999998</v>
      </c>
      <c r="G29" s="21">
        <v>4428650.59</v>
      </c>
      <c r="H29" s="21">
        <v>2955462.97</v>
      </c>
      <c r="I29" s="21">
        <v>1412436</v>
      </c>
    </row>
    <row r="30" spans="1:9" ht="15.75" customHeight="1">
      <c r="A30" s="47" t="s">
        <v>47</v>
      </c>
      <c r="B30" s="18" t="s">
        <v>17</v>
      </c>
      <c r="C30" s="18" t="s">
        <v>17</v>
      </c>
      <c r="D30" s="18" t="s">
        <v>17</v>
      </c>
      <c r="E30" s="21">
        <v>116181.78</v>
      </c>
      <c r="F30" s="18" t="s">
        <v>17</v>
      </c>
      <c r="G30" s="21">
        <v>492.16</v>
      </c>
      <c r="H30" s="21">
        <v>6634.95</v>
      </c>
      <c r="I30" s="21">
        <v>23016</v>
      </c>
    </row>
    <row r="31" spans="1:9" ht="15.75" customHeight="1">
      <c r="A31" s="47" t="s">
        <v>75</v>
      </c>
      <c r="B31" s="21">
        <v>338.34</v>
      </c>
      <c r="C31" s="21">
        <v>1192</v>
      </c>
      <c r="D31" s="21">
        <v>239492.8</v>
      </c>
      <c r="E31" s="21">
        <v>199819.71</v>
      </c>
      <c r="F31" s="21">
        <v>90110</v>
      </c>
      <c r="G31" s="21">
        <v>17039.88</v>
      </c>
      <c r="H31" s="21">
        <v>11590.1</v>
      </c>
      <c r="I31" s="18" t="s">
        <v>17</v>
      </c>
    </row>
    <row r="32" spans="1:9" ht="15.75" customHeight="1">
      <c r="A32" s="47" t="s">
        <v>93</v>
      </c>
      <c r="B32" s="18" t="s">
        <v>17</v>
      </c>
      <c r="C32" s="21">
        <v>17020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21">
        <v>85630</v>
      </c>
    </row>
    <row r="33" spans="1:9" ht="15.75" customHeight="1">
      <c r="A33" s="47" t="s">
        <v>39</v>
      </c>
      <c r="B33" s="21">
        <v>1730860.59</v>
      </c>
      <c r="C33" s="21">
        <v>80820.539999999994</v>
      </c>
      <c r="D33" s="21">
        <v>116673.72</v>
      </c>
      <c r="E33" s="21">
        <v>52504.89</v>
      </c>
      <c r="F33" s="18" t="s">
        <v>17</v>
      </c>
      <c r="G33" s="21">
        <v>642986.85</v>
      </c>
      <c r="H33" s="21">
        <v>493999.59</v>
      </c>
      <c r="I33" s="18" t="s">
        <v>17</v>
      </c>
    </row>
    <row r="34" spans="1:9" ht="15.75" customHeight="1">
      <c r="A34" s="47" t="s">
        <v>76</v>
      </c>
      <c r="B34" s="21">
        <v>40280.42</v>
      </c>
      <c r="C34" s="21">
        <v>43020.25</v>
      </c>
      <c r="D34" s="21">
        <v>348800.75</v>
      </c>
      <c r="E34" s="21">
        <v>745070.6</v>
      </c>
      <c r="F34" s="21">
        <v>116417.65</v>
      </c>
      <c r="G34" s="18" t="s">
        <v>17</v>
      </c>
      <c r="H34" s="21">
        <v>133730</v>
      </c>
      <c r="I34" s="18" t="s">
        <v>17</v>
      </c>
    </row>
    <row r="35" spans="1:9" ht="15.75" customHeight="1">
      <c r="A35" s="47" t="s">
        <v>48</v>
      </c>
      <c r="B35" s="21">
        <v>209440.67</v>
      </c>
      <c r="C35" s="21">
        <v>1087624.27</v>
      </c>
      <c r="D35" s="21">
        <v>973425.86</v>
      </c>
      <c r="E35" s="21">
        <v>436633.8</v>
      </c>
      <c r="F35" s="21">
        <v>249587.97</v>
      </c>
      <c r="G35" s="21">
        <v>134408.74</v>
      </c>
      <c r="H35" s="18" t="s">
        <v>17</v>
      </c>
      <c r="I35" s="18" t="s">
        <v>17</v>
      </c>
    </row>
    <row r="36" spans="1:9" ht="15.75" customHeight="1">
      <c r="A36" s="47" t="s">
        <v>40</v>
      </c>
      <c r="B36" s="21">
        <v>35860986.670000002</v>
      </c>
      <c r="C36" s="21">
        <v>29770939.879999999</v>
      </c>
      <c r="D36" s="21">
        <v>21695219.59</v>
      </c>
      <c r="E36" s="21">
        <v>22332875.539999999</v>
      </c>
      <c r="F36" s="21">
        <v>13934894.59</v>
      </c>
      <c r="G36" s="21">
        <v>14072897.07</v>
      </c>
      <c r="H36" s="21">
        <v>25410651.359999999</v>
      </c>
      <c r="I36" s="21">
        <v>16585240</v>
      </c>
    </row>
    <row r="37" spans="1:9" ht="15.75" customHeight="1">
      <c r="A37" s="47" t="s">
        <v>77</v>
      </c>
      <c r="B37" s="21">
        <v>484713.91</v>
      </c>
      <c r="C37" s="21">
        <v>70933.05</v>
      </c>
      <c r="D37" s="18" t="s">
        <v>17</v>
      </c>
      <c r="E37" s="21">
        <v>1661080.98</v>
      </c>
      <c r="F37" s="21">
        <v>276258.15999999997</v>
      </c>
      <c r="G37" s="18" t="s">
        <v>17</v>
      </c>
      <c r="H37" s="21">
        <v>1509109.59</v>
      </c>
      <c r="I37" s="18" t="s">
        <v>17</v>
      </c>
    </row>
    <row r="38" spans="1:9" ht="15.75" customHeight="1">
      <c r="A38" s="47" t="s">
        <v>94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</row>
    <row r="39" spans="1:9" ht="15.75" customHeight="1">
      <c r="A39" s="32" t="s">
        <v>95</v>
      </c>
      <c r="B39" s="18" t="s">
        <v>17</v>
      </c>
      <c r="C39" s="18" t="s">
        <v>17</v>
      </c>
      <c r="D39" s="18" t="s">
        <v>17</v>
      </c>
      <c r="E39" s="18" t="s">
        <v>17</v>
      </c>
      <c r="F39" s="18" t="s">
        <v>17</v>
      </c>
      <c r="G39" s="18" t="s">
        <v>17</v>
      </c>
      <c r="H39" s="18" t="s">
        <v>17</v>
      </c>
      <c r="I39" s="18" t="s">
        <v>17</v>
      </c>
    </row>
    <row r="40" spans="1:9" ht="15.75" customHeight="1">
      <c r="A40" s="47" t="s">
        <v>96</v>
      </c>
      <c r="B40" s="21">
        <v>170752.34</v>
      </c>
      <c r="C40" s="18" t="s">
        <v>17</v>
      </c>
      <c r="D40" s="18" t="s">
        <v>17</v>
      </c>
      <c r="E40" s="21">
        <v>294180.76</v>
      </c>
      <c r="F40" s="21">
        <v>98848.43</v>
      </c>
      <c r="G40" s="21">
        <v>71013.600000000006</v>
      </c>
      <c r="H40" s="18" t="s">
        <v>17</v>
      </c>
      <c r="I40" s="18" t="s">
        <v>17</v>
      </c>
    </row>
    <row r="41" spans="1:9" ht="15.75" customHeight="1">
      <c r="A41" s="16" t="s">
        <v>79</v>
      </c>
      <c r="B41" s="21">
        <v>3107336.01</v>
      </c>
      <c r="C41" s="21">
        <v>608060.06999999995</v>
      </c>
      <c r="D41" s="21">
        <v>1788562.55</v>
      </c>
      <c r="E41" s="21">
        <v>1294275.71</v>
      </c>
      <c r="F41" s="21">
        <v>858024.52</v>
      </c>
      <c r="G41" s="21">
        <v>1025326.7</v>
      </c>
      <c r="H41" s="21">
        <v>409800.53</v>
      </c>
      <c r="I41" s="21">
        <v>286042</v>
      </c>
    </row>
    <row r="42" spans="1:9" ht="15.75" customHeight="1">
      <c r="A42" s="47" t="s">
        <v>97</v>
      </c>
      <c r="B42" s="18" t="s">
        <v>17</v>
      </c>
      <c r="C42" s="18" t="s">
        <v>17</v>
      </c>
      <c r="D42" s="21">
        <v>314189.24</v>
      </c>
      <c r="E42" s="21">
        <v>493938</v>
      </c>
      <c r="F42" s="21">
        <v>251306.5</v>
      </c>
      <c r="G42" s="21">
        <v>241702.17</v>
      </c>
      <c r="H42" s="21">
        <v>257656.65</v>
      </c>
      <c r="I42" s="21">
        <v>658265</v>
      </c>
    </row>
    <row r="43" spans="1:9" ht="15.75" customHeight="1">
      <c r="A43" s="47" t="s">
        <v>29</v>
      </c>
      <c r="B43" s="21">
        <v>140306.56</v>
      </c>
      <c r="C43" s="21">
        <v>109092.5</v>
      </c>
      <c r="D43" s="21">
        <v>149728.01999999999</v>
      </c>
      <c r="E43" s="21">
        <v>396548.63</v>
      </c>
      <c r="F43" s="21">
        <v>102802.85</v>
      </c>
      <c r="G43" s="21">
        <v>149851.98000000001</v>
      </c>
      <c r="H43" s="21">
        <v>55725</v>
      </c>
      <c r="I43" s="21">
        <v>342019</v>
      </c>
    </row>
    <row r="44" spans="1:9" ht="15.75" customHeight="1">
      <c r="A44" s="16" t="s">
        <v>81</v>
      </c>
      <c r="B44" s="21">
        <v>235051.18</v>
      </c>
      <c r="C44" s="18" t="s">
        <v>17</v>
      </c>
      <c r="D44" s="21">
        <v>27776.560000000001</v>
      </c>
      <c r="E44" s="21">
        <v>108982.97</v>
      </c>
      <c r="F44" s="21">
        <v>19315.580000000002</v>
      </c>
      <c r="G44" s="21">
        <v>46341.93</v>
      </c>
      <c r="H44" s="18" t="s">
        <v>17</v>
      </c>
      <c r="I44" s="18" t="s">
        <v>17</v>
      </c>
    </row>
    <row r="45" spans="1:9" ht="15.75" customHeight="1">
      <c r="A45" s="47" t="s">
        <v>98</v>
      </c>
      <c r="B45" s="21">
        <v>56244.54</v>
      </c>
      <c r="C45" s="18" t="s">
        <v>17</v>
      </c>
      <c r="D45" s="21">
        <v>40442.68</v>
      </c>
      <c r="E45" s="21">
        <v>78160</v>
      </c>
      <c r="F45" s="18" t="s">
        <v>17</v>
      </c>
      <c r="G45" s="18" t="s">
        <v>17</v>
      </c>
      <c r="H45" s="21">
        <v>3500000</v>
      </c>
      <c r="I45" s="21">
        <v>20000</v>
      </c>
    </row>
    <row r="46" spans="1:9" ht="15.75" customHeight="1">
      <c r="A46" s="16" t="s">
        <v>56</v>
      </c>
      <c r="B46" s="21">
        <v>2408609</v>
      </c>
      <c r="C46" s="21">
        <v>864774.11</v>
      </c>
      <c r="D46" s="21">
        <v>789893.92</v>
      </c>
      <c r="E46" s="21">
        <v>1547026.85</v>
      </c>
      <c r="F46" s="21">
        <v>382452.57</v>
      </c>
      <c r="G46" s="18" t="s">
        <v>17</v>
      </c>
      <c r="H46" s="18" t="s">
        <v>17</v>
      </c>
      <c r="I46" s="18" t="s">
        <v>17</v>
      </c>
    </row>
    <row r="47" spans="1:9" ht="15.75" customHeight="1">
      <c r="A47" s="16" t="s">
        <v>57</v>
      </c>
      <c r="B47" s="21">
        <f>388883817.6-387581035</f>
        <v>1302782.6000000238</v>
      </c>
      <c r="C47" s="21">
        <v>1286945.5900000001</v>
      </c>
      <c r="D47" s="21">
        <v>863650.85</v>
      </c>
      <c r="E47" s="21">
        <v>31919793.129999999</v>
      </c>
      <c r="F47" s="21">
        <v>1368910.62</v>
      </c>
      <c r="G47" s="21">
        <v>1594886.75</v>
      </c>
      <c r="H47" s="21">
        <v>1129604.99</v>
      </c>
      <c r="I47" s="21">
        <v>1292449</v>
      </c>
    </row>
    <row r="48" spans="1:9" ht="15.75" customHeight="1">
      <c r="A48" s="47" t="s">
        <v>49</v>
      </c>
      <c r="B48" s="21">
        <v>232088.48</v>
      </c>
      <c r="C48" s="21">
        <v>142840.93</v>
      </c>
      <c r="D48" s="21">
        <v>165031.89000000001</v>
      </c>
      <c r="E48" s="21">
        <v>18203.53</v>
      </c>
      <c r="F48" s="21">
        <v>42939.02</v>
      </c>
      <c r="G48" s="21">
        <v>166722.68</v>
      </c>
      <c r="H48" s="21">
        <v>4098.6000000000004</v>
      </c>
      <c r="I48" s="18" t="s">
        <v>17</v>
      </c>
    </row>
    <row r="49" spans="1:9" ht="15.75" customHeight="1">
      <c r="A49" s="47" t="s">
        <v>82</v>
      </c>
      <c r="B49" s="21">
        <v>1429007.16</v>
      </c>
      <c r="C49" s="21">
        <v>777359.56</v>
      </c>
      <c r="D49" s="21">
        <v>5371682.9900000002</v>
      </c>
      <c r="E49" s="21">
        <v>3653890.55</v>
      </c>
      <c r="F49" s="21">
        <v>2948879.02</v>
      </c>
      <c r="G49" s="21">
        <v>2132248.7200000002</v>
      </c>
      <c r="H49" s="21">
        <v>1291632.67</v>
      </c>
      <c r="I49" s="21">
        <v>3242625</v>
      </c>
    </row>
    <row r="50" spans="1:9" ht="15.75" customHeight="1">
      <c r="A50" s="47" t="s">
        <v>50</v>
      </c>
      <c r="B50" s="21">
        <v>37509.35</v>
      </c>
      <c r="C50" s="18" t="s">
        <v>17</v>
      </c>
      <c r="D50" s="21">
        <v>459320.7</v>
      </c>
      <c r="E50" s="21">
        <v>1591797.17</v>
      </c>
      <c r="F50" s="21">
        <v>986652.7</v>
      </c>
      <c r="G50" s="21">
        <v>1563013.61</v>
      </c>
      <c r="H50" s="21">
        <v>2006773.13</v>
      </c>
      <c r="I50" s="21">
        <v>4142486</v>
      </c>
    </row>
    <row r="51" spans="1:9" ht="15.75" customHeight="1">
      <c r="A51" s="16" t="s">
        <v>83</v>
      </c>
      <c r="B51" s="18" t="s">
        <v>17</v>
      </c>
      <c r="C51" s="18" t="s">
        <v>17</v>
      </c>
      <c r="D51" s="21">
        <v>132259.43</v>
      </c>
      <c r="E51" s="21">
        <v>72003.02</v>
      </c>
      <c r="F51" s="18" t="s">
        <v>17</v>
      </c>
      <c r="G51" s="18" t="s">
        <v>17</v>
      </c>
      <c r="H51" s="18" t="s">
        <v>17</v>
      </c>
      <c r="I51" s="21">
        <v>69125</v>
      </c>
    </row>
    <row r="52" spans="1:9" ht="15.75" customHeight="1">
      <c r="A52" s="47" t="s">
        <v>84</v>
      </c>
      <c r="B52" s="21">
        <v>67912.95</v>
      </c>
      <c r="C52" s="21">
        <v>120019.28</v>
      </c>
      <c r="D52" s="18" t="s">
        <v>17</v>
      </c>
      <c r="E52" s="18" t="s">
        <v>17</v>
      </c>
      <c r="F52" s="21">
        <v>35499.599999999999</v>
      </c>
      <c r="G52" s="21">
        <v>69401.78</v>
      </c>
      <c r="H52" s="21">
        <v>34963.199999999997</v>
      </c>
      <c r="I52" s="21">
        <v>110407</v>
      </c>
    </row>
    <row r="53" spans="1:9" ht="15.75" customHeight="1">
      <c r="A53" s="16" t="s">
        <v>99</v>
      </c>
      <c r="B53" s="21">
        <v>631652.29</v>
      </c>
      <c r="C53" s="21">
        <v>1382800.52</v>
      </c>
      <c r="D53" s="21">
        <v>1993700.54</v>
      </c>
      <c r="E53" s="21">
        <v>1699725.79</v>
      </c>
      <c r="F53" s="21">
        <v>396500.16</v>
      </c>
      <c r="G53" s="21">
        <v>957344.05</v>
      </c>
      <c r="H53" s="21">
        <v>545222.41</v>
      </c>
      <c r="I53" s="21">
        <v>602620</v>
      </c>
    </row>
    <row r="54" spans="1:9" ht="15.75" customHeight="1">
      <c r="A54" s="47" t="s">
        <v>41</v>
      </c>
      <c r="B54" s="21">
        <v>1434282.3</v>
      </c>
      <c r="C54" s="21">
        <v>837100</v>
      </c>
      <c r="D54" s="21">
        <v>1070347.02</v>
      </c>
      <c r="E54" s="21">
        <v>637569.6</v>
      </c>
      <c r="F54" s="21">
        <v>973173.6</v>
      </c>
      <c r="G54" s="21">
        <v>725489.85</v>
      </c>
      <c r="H54" s="21">
        <v>2783248.75</v>
      </c>
      <c r="I54" s="21">
        <v>13373179</v>
      </c>
    </row>
    <row r="55" spans="1:9" ht="15.75" customHeight="1">
      <c r="A55" s="16" t="s">
        <v>85</v>
      </c>
      <c r="B55" s="21">
        <v>642883.03</v>
      </c>
      <c r="C55" s="21">
        <v>1038360.68</v>
      </c>
      <c r="D55" s="21">
        <v>656124.79</v>
      </c>
      <c r="E55" s="21">
        <v>1659983.67</v>
      </c>
      <c r="F55" s="21">
        <v>836242.26</v>
      </c>
      <c r="G55" s="21">
        <v>1640508.71</v>
      </c>
      <c r="H55" s="21">
        <v>1513713.21</v>
      </c>
      <c r="I55" s="21">
        <v>20539</v>
      </c>
    </row>
    <row r="56" spans="1:9" ht="15.75" customHeight="1">
      <c r="A56" s="16" t="s">
        <v>52</v>
      </c>
      <c r="B56" s="21">
        <v>28762.82</v>
      </c>
      <c r="C56" s="18" t="s">
        <v>17</v>
      </c>
      <c r="D56" s="21">
        <v>290753.36</v>
      </c>
      <c r="E56" s="21">
        <v>278955.63</v>
      </c>
      <c r="F56" s="21">
        <v>493214.81</v>
      </c>
      <c r="G56" s="21">
        <v>534954.51</v>
      </c>
      <c r="H56" s="21">
        <v>117739.58</v>
      </c>
      <c r="I56" s="21">
        <v>43832</v>
      </c>
    </row>
    <row r="57" spans="1:9" ht="15.75" customHeight="1">
      <c r="A57" s="16" t="s">
        <v>86</v>
      </c>
      <c r="B57" s="21">
        <v>8529.9</v>
      </c>
      <c r="C57" s="18" t="s">
        <v>17</v>
      </c>
      <c r="D57" s="18" t="s">
        <v>17</v>
      </c>
      <c r="E57" s="18" t="s">
        <v>17</v>
      </c>
      <c r="F57" s="18" t="s">
        <v>17</v>
      </c>
      <c r="G57" s="18" t="s">
        <v>17</v>
      </c>
      <c r="H57" s="18" t="s">
        <v>17</v>
      </c>
      <c r="I57" s="18" t="s">
        <v>17</v>
      </c>
    </row>
    <row r="58" spans="1:9" ht="15.75" customHeight="1">
      <c r="A58" s="47" t="s">
        <v>100</v>
      </c>
      <c r="B58" s="18" t="s">
        <v>17</v>
      </c>
      <c r="C58" s="18" t="s">
        <v>17</v>
      </c>
      <c r="D58" s="18" t="s">
        <v>17</v>
      </c>
      <c r="E58" s="18" t="s">
        <v>17</v>
      </c>
      <c r="F58" s="18" t="s">
        <v>17</v>
      </c>
      <c r="G58" s="18" t="s">
        <v>17</v>
      </c>
      <c r="H58" s="18" t="s">
        <v>17</v>
      </c>
      <c r="I58" s="18" t="s">
        <v>17</v>
      </c>
    </row>
    <row r="59" spans="1:9" ht="15.75" customHeight="1">
      <c r="A59" s="16" t="s">
        <v>53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21">
        <v>1044744.7</v>
      </c>
      <c r="H59" s="18" t="s">
        <v>17</v>
      </c>
      <c r="I59" s="21">
        <v>42152</v>
      </c>
    </row>
    <row r="60" spans="1:9" ht="15.75" customHeight="1">
      <c r="A60" s="16" t="s">
        <v>88</v>
      </c>
      <c r="B60" s="21">
        <v>2468343.34</v>
      </c>
      <c r="C60" s="21">
        <v>7697200.5499999998</v>
      </c>
      <c r="D60" s="21">
        <v>4598124.1500000004</v>
      </c>
      <c r="E60" s="21">
        <v>5756553.54</v>
      </c>
      <c r="F60" s="21">
        <v>2307393.29</v>
      </c>
      <c r="G60" s="21">
        <v>1429770.74</v>
      </c>
      <c r="H60" s="21">
        <v>449247.26</v>
      </c>
      <c r="I60" s="21">
        <v>327008</v>
      </c>
    </row>
    <row r="61" spans="1:9" ht="15.75" customHeight="1">
      <c r="A61" s="16" t="s">
        <v>101</v>
      </c>
      <c r="B61" s="21">
        <v>2359320.77</v>
      </c>
      <c r="C61" s="21">
        <v>3412982.38</v>
      </c>
      <c r="D61" s="21">
        <v>4905949.26</v>
      </c>
      <c r="E61" s="21">
        <v>5378996.4299999997</v>
      </c>
      <c r="F61" s="21">
        <v>2326393.0299999998</v>
      </c>
      <c r="G61" s="21">
        <v>4830626.21</v>
      </c>
      <c r="H61" s="21">
        <v>1337901.29</v>
      </c>
      <c r="I61" s="21">
        <v>3918533</v>
      </c>
    </row>
    <row r="62" spans="1:9" ht="15.75" customHeight="1">
      <c r="A62" s="47" t="s">
        <v>34</v>
      </c>
      <c r="B62" s="21">
        <v>4791779.0999999996</v>
      </c>
      <c r="C62" s="21">
        <v>7244670.6399999997</v>
      </c>
      <c r="D62" s="21">
        <v>3603459.73</v>
      </c>
      <c r="E62" s="21">
        <v>1371656.89</v>
      </c>
      <c r="F62" s="21">
        <v>1083873.26</v>
      </c>
      <c r="G62" s="21">
        <v>29652.23</v>
      </c>
      <c r="H62" s="21">
        <v>144242.73000000001</v>
      </c>
      <c r="I62" s="21">
        <v>640496</v>
      </c>
    </row>
    <row r="63" spans="1:9" ht="15.75" customHeight="1">
      <c r="A63" s="47" t="s">
        <v>35</v>
      </c>
      <c r="B63" s="21">
        <v>213929.95</v>
      </c>
      <c r="C63" s="21">
        <v>161927.63</v>
      </c>
      <c r="D63" s="18" t="s">
        <v>17</v>
      </c>
      <c r="E63" s="21">
        <v>100790.27</v>
      </c>
      <c r="F63" s="18" t="s">
        <v>17</v>
      </c>
      <c r="G63" s="21">
        <v>589640.37</v>
      </c>
      <c r="H63" s="18" t="s">
        <v>17</v>
      </c>
      <c r="I63" s="18" t="s">
        <v>17</v>
      </c>
    </row>
    <row r="64" spans="1:9" ht="15.75" customHeight="1">
      <c r="A64" s="47" t="s">
        <v>89</v>
      </c>
      <c r="B64" s="21">
        <v>96340</v>
      </c>
      <c r="C64" s="21">
        <v>249725</v>
      </c>
      <c r="D64" s="21">
        <v>907254.16</v>
      </c>
      <c r="E64" s="21">
        <v>2352117.15</v>
      </c>
      <c r="F64" s="21">
        <v>317242.8</v>
      </c>
      <c r="G64" s="21">
        <v>3864398.38</v>
      </c>
      <c r="H64" s="21">
        <v>5867636.5999999996</v>
      </c>
      <c r="I64" s="21">
        <v>23542</v>
      </c>
    </row>
    <row r="65" spans="1:10" ht="15.75" customHeight="1">
      <c r="A65" s="48"/>
      <c r="B65" s="48"/>
      <c r="C65" s="48"/>
      <c r="D65" s="48"/>
      <c r="E65" s="48"/>
      <c r="F65" s="48"/>
      <c r="G65" s="48"/>
      <c r="H65" s="48"/>
      <c r="I65" s="48"/>
    </row>
    <row r="66" spans="1:10" ht="15.75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spans="1:10" ht="15.75" customHeight="1">
      <c r="A67" s="33" t="s">
        <v>58</v>
      </c>
      <c r="B67" s="32"/>
      <c r="C67" s="46"/>
      <c r="D67" s="46"/>
      <c r="E67" s="46"/>
      <c r="F67" s="46"/>
      <c r="G67" s="46"/>
      <c r="H67" s="46"/>
      <c r="I67" s="46"/>
      <c r="J67" s="46"/>
    </row>
    <row r="68" spans="1:10" ht="15.75" customHeight="1">
      <c r="A68" s="34"/>
      <c r="B68" s="32"/>
      <c r="C68" s="46"/>
      <c r="D68" s="46"/>
      <c r="E68" s="46"/>
      <c r="F68" s="46"/>
      <c r="G68" s="46"/>
      <c r="H68" s="46"/>
      <c r="I68" s="46"/>
      <c r="J68" s="46"/>
    </row>
    <row r="69" spans="1:10" ht="15.75" customHeight="1">
      <c r="A69" s="87" t="s">
        <v>6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10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ht="15.75" customHeight="1"/>
    <row r="101" spans="1:10" ht="15.75" customHeight="1"/>
    <row r="102" spans="1:10" ht="15.75" customHeight="1"/>
    <row r="103" spans="1:10" ht="15.75" customHeight="1"/>
    <row r="104" spans="1:10" ht="15.75" customHeight="1"/>
    <row r="105" spans="1:10" ht="15.75" customHeight="1"/>
    <row r="106" spans="1:10" ht="15.75" customHeight="1"/>
    <row r="107" spans="1:10" ht="15.75" customHeight="1"/>
    <row r="108" spans="1:10" ht="15.75" customHeight="1"/>
    <row r="109" spans="1:10" ht="15.75" customHeight="1"/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5"/>
  <sheetViews>
    <sheetView showGridLines="0" zoomScaleNormal="100" workbookViewId="0">
      <pane xSplit="1" ySplit="3" topLeftCell="G4" activePane="bottomRight" state="frozen"/>
      <selection pane="bottomRight" activeCell="K6" sqref="K6"/>
      <selection pane="bottomLeft" activeCell="A24" sqref="A24"/>
      <selection pane="topRight" activeCell="G1" sqref="G1"/>
    </sheetView>
  </sheetViews>
  <sheetFormatPr defaultColWidth="16" defaultRowHeight="15"/>
  <cols>
    <col min="1" max="1" width="48.5703125" customWidth="1"/>
    <col min="8" max="9" width="14.140625" customWidth="1"/>
    <col min="10" max="10" width="14.5703125" customWidth="1"/>
  </cols>
  <sheetData>
    <row r="1" spans="1:10">
      <c r="A1" s="5" t="s">
        <v>102</v>
      </c>
      <c r="B1" s="8"/>
      <c r="C1" s="7"/>
      <c r="D1" s="7"/>
    </row>
    <row r="2" spans="1:10">
      <c r="A2" s="36"/>
      <c r="B2" s="8"/>
      <c r="C2" s="7"/>
      <c r="D2" s="7"/>
    </row>
    <row r="3" spans="1:10">
      <c r="A3" s="9" t="s">
        <v>8</v>
      </c>
      <c r="B3" s="90">
        <v>2017</v>
      </c>
      <c r="C3" s="90">
        <v>2018</v>
      </c>
      <c r="D3" s="102">
        <v>2019</v>
      </c>
      <c r="E3" s="102">
        <v>2020</v>
      </c>
      <c r="F3" s="102">
        <v>2021</v>
      </c>
      <c r="G3" s="102">
        <v>2022</v>
      </c>
      <c r="H3" s="102">
        <v>2023</v>
      </c>
      <c r="I3" s="102" t="s">
        <v>103</v>
      </c>
      <c r="J3" s="102" t="s">
        <v>104</v>
      </c>
    </row>
    <row r="4" spans="1:10">
      <c r="A4" s="12"/>
      <c r="B4" s="32"/>
      <c r="C4" s="32"/>
      <c r="D4" s="46"/>
      <c r="E4" s="49"/>
      <c r="G4" s="50"/>
      <c r="H4" s="51"/>
      <c r="I4" s="51"/>
      <c r="J4" s="51"/>
    </row>
    <row r="5" spans="1:10">
      <c r="A5" s="52" t="s">
        <v>15</v>
      </c>
      <c r="B5" s="53">
        <v>156305102</v>
      </c>
      <c r="C5" s="53">
        <v>311503285</v>
      </c>
      <c r="D5" s="53">
        <v>360238647</v>
      </c>
      <c r="E5" s="53">
        <v>235309474</v>
      </c>
      <c r="F5" s="53">
        <v>370987157</v>
      </c>
      <c r="G5" s="53">
        <v>455874544.5</v>
      </c>
      <c r="H5" s="53">
        <v>383120918</v>
      </c>
      <c r="I5" s="53">
        <v>368269814.85000002</v>
      </c>
      <c r="J5" s="53">
        <v>460971100</v>
      </c>
    </row>
    <row r="6" spans="1:10">
      <c r="A6" s="54" t="s">
        <v>105</v>
      </c>
      <c r="B6" s="55">
        <v>283375.5</v>
      </c>
      <c r="C6" s="55">
        <v>2006769.35</v>
      </c>
      <c r="D6" s="55">
        <v>453785.76</v>
      </c>
      <c r="E6" s="55">
        <v>826009.59999999998</v>
      </c>
      <c r="F6" s="56">
        <v>702631.36</v>
      </c>
      <c r="G6" s="56">
        <v>411643.76</v>
      </c>
      <c r="H6" s="56">
        <v>406.58</v>
      </c>
      <c r="I6" s="56">
        <v>0</v>
      </c>
      <c r="J6" s="56">
        <v>2482</v>
      </c>
    </row>
    <row r="7" spans="1:10">
      <c r="A7" s="54" t="s">
        <v>62</v>
      </c>
      <c r="B7" s="55">
        <v>1122405.81</v>
      </c>
      <c r="C7" s="55">
        <v>1538593.36</v>
      </c>
      <c r="D7" s="55">
        <v>667172.35</v>
      </c>
      <c r="E7" s="55">
        <v>3757573.05</v>
      </c>
      <c r="F7" s="55">
        <v>4948351.3</v>
      </c>
      <c r="G7" s="55">
        <v>2385053.21</v>
      </c>
      <c r="H7" s="55">
        <v>1854857.72</v>
      </c>
      <c r="I7" s="55">
        <v>760823</v>
      </c>
      <c r="J7" s="55">
        <v>572265</v>
      </c>
    </row>
    <row r="8" spans="1:10">
      <c r="A8" s="54" t="s">
        <v>106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24686.68</v>
      </c>
      <c r="H8" s="55">
        <v>0</v>
      </c>
      <c r="I8" s="55">
        <v>0</v>
      </c>
      <c r="J8" s="55">
        <v>0</v>
      </c>
    </row>
    <row r="9" spans="1:10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105470.07</v>
      </c>
      <c r="G9" s="55">
        <v>167387.42000000001</v>
      </c>
      <c r="H9" s="55">
        <v>127919.65</v>
      </c>
      <c r="I9" s="55">
        <v>0</v>
      </c>
      <c r="J9" s="55">
        <v>0</v>
      </c>
    </row>
    <row r="10" spans="1:10">
      <c r="A10" s="54" t="s">
        <v>107</v>
      </c>
      <c r="B10" s="55">
        <v>95339.26</v>
      </c>
      <c r="C10" s="55">
        <v>78000</v>
      </c>
      <c r="D10" s="55">
        <v>144388</v>
      </c>
      <c r="E10" s="55">
        <v>421776</v>
      </c>
      <c r="F10" s="56">
        <v>339171.58</v>
      </c>
      <c r="G10" s="56">
        <v>0</v>
      </c>
      <c r="H10" s="56">
        <v>0</v>
      </c>
      <c r="I10" s="56">
        <v>32906</v>
      </c>
      <c r="J10" s="56">
        <v>0</v>
      </c>
    </row>
    <row r="11" spans="1:10">
      <c r="A11" s="54" t="s">
        <v>108</v>
      </c>
      <c r="B11" s="55">
        <v>72465.66</v>
      </c>
      <c r="C11" s="55">
        <v>0</v>
      </c>
      <c r="D11" s="55">
        <v>0</v>
      </c>
      <c r="E11" s="55">
        <v>21146</v>
      </c>
      <c r="F11" s="55">
        <v>0</v>
      </c>
      <c r="G11" s="55">
        <v>124852.83</v>
      </c>
      <c r="H11" s="55">
        <v>0</v>
      </c>
      <c r="I11" s="55">
        <v>0</v>
      </c>
      <c r="J11" s="55">
        <v>0</v>
      </c>
    </row>
    <row r="12" spans="1:10">
      <c r="A12" s="54" t="s">
        <v>21</v>
      </c>
      <c r="B12" s="55">
        <v>14917368.08</v>
      </c>
      <c r="C12" s="55">
        <v>12876183.890000001</v>
      </c>
      <c r="D12" s="55">
        <v>9003204.2699999996</v>
      </c>
      <c r="E12" s="56">
        <v>9044601.7599999998</v>
      </c>
      <c r="F12" s="55">
        <v>20275218.239999998</v>
      </c>
      <c r="G12" s="55">
        <v>15420062.57</v>
      </c>
      <c r="H12" s="55">
        <v>20314605.59</v>
      </c>
      <c r="I12" s="55">
        <v>17038935.75</v>
      </c>
      <c r="J12" s="55">
        <v>6065875</v>
      </c>
    </row>
    <row r="13" spans="1:10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103407.86</v>
      </c>
      <c r="G13" s="55">
        <v>0</v>
      </c>
      <c r="H13" s="55">
        <v>183693.78</v>
      </c>
      <c r="I13" s="55">
        <v>0</v>
      </c>
      <c r="J13" s="55">
        <v>0</v>
      </c>
    </row>
    <row r="14" spans="1:10">
      <c r="A14" s="54" t="s">
        <v>22</v>
      </c>
      <c r="B14" s="55">
        <v>2087771.84</v>
      </c>
      <c r="C14" s="55">
        <v>302008.15999999997</v>
      </c>
      <c r="D14" s="55">
        <v>1208234.26</v>
      </c>
      <c r="E14" s="56">
        <v>820358.88</v>
      </c>
      <c r="F14" s="56">
        <v>4455664.6900000004</v>
      </c>
      <c r="G14" s="56">
        <v>1129763.3799999999</v>
      </c>
      <c r="H14" s="56">
        <v>728244.47</v>
      </c>
      <c r="I14" s="56">
        <v>996053</v>
      </c>
      <c r="J14" s="56">
        <v>2372278</v>
      </c>
    </row>
    <row r="15" spans="1:10">
      <c r="A15" s="54" t="s">
        <v>25</v>
      </c>
      <c r="B15" s="55">
        <v>24731734.75</v>
      </c>
      <c r="C15" s="55">
        <v>69987399.299999997</v>
      </c>
      <c r="D15" s="55">
        <v>126500736.40000001</v>
      </c>
      <c r="E15" s="55">
        <v>62504260.560000002</v>
      </c>
      <c r="F15" s="55">
        <v>80165640.129999995</v>
      </c>
      <c r="G15" s="55">
        <v>129205440.8</v>
      </c>
      <c r="H15" s="55">
        <v>87332875.950000003</v>
      </c>
      <c r="I15" s="55">
        <v>119374414.25</v>
      </c>
      <c r="J15" s="55">
        <v>127123207</v>
      </c>
    </row>
    <row r="16" spans="1:10">
      <c r="A16" s="54" t="s">
        <v>109</v>
      </c>
      <c r="B16" s="55">
        <v>3754269.08</v>
      </c>
      <c r="C16" s="55">
        <v>13243531.58</v>
      </c>
      <c r="D16" s="55">
        <v>20463510.399999999</v>
      </c>
      <c r="E16" s="55">
        <v>9487694.4399999995</v>
      </c>
      <c r="F16" s="56">
        <v>6039621.6399999997</v>
      </c>
      <c r="G16" s="56">
        <v>3226504.84</v>
      </c>
      <c r="H16" s="56">
        <v>12865810.01</v>
      </c>
      <c r="I16" s="56">
        <v>8761093.8200000003</v>
      </c>
      <c r="J16" s="56">
        <v>8329625</v>
      </c>
    </row>
    <row r="17" spans="1:10">
      <c r="A17" s="54" t="s">
        <v>23</v>
      </c>
      <c r="B17" s="55">
        <v>1456609.8</v>
      </c>
      <c r="C17" s="55">
        <v>0</v>
      </c>
      <c r="D17" s="55">
        <v>0</v>
      </c>
      <c r="E17" s="56">
        <v>61186.03</v>
      </c>
      <c r="F17" s="55">
        <v>374475.62</v>
      </c>
      <c r="G17" s="55">
        <v>348194.25</v>
      </c>
      <c r="H17" s="55">
        <v>291004.28000000003</v>
      </c>
      <c r="I17" s="55">
        <v>67104</v>
      </c>
      <c r="J17" s="55">
        <v>134262</v>
      </c>
    </row>
    <row r="18" spans="1:10">
      <c r="A18" s="57" t="s">
        <v>110</v>
      </c>
      <c r="B18" s="55">
        <v>595029.22</v>
      </c>
      <c r="C18" s="55">
        <v>1167083.22</v>
      </c>
      <c r="D18" s="55">
        <v>908866.11</v>
      </c>
      <c r="E18" s="55">
        <v>341893.87</v>
      </c>
      <c r="F18" s="55">
        <v>1012971.68</v>
      </c>
      <c r="G18" s="55">
        <v>1261927.01</v>
      </c>
      <c r="H18" s="55">
        <v>923373.29</v>
      </c>
      <c r="I18" s="55">
        <v>962637.83</v>
      </c>
      <c r="J18" s="55">
        <v>1369754</v>
      </c>
    </row>
    <row r="19" spans="1:10">
      <c r="A19" s="54" t="s">
        <v>111</v>
      </c>
      <c r="B19" s="55">
        <v>0</v>
      </c>
      <c r="C19" s="55">
        <v>0</v>
      </c>
      <c r="D19" s="55">
        <v>0</v>
      </c>
      <c r="E19" s="55">
        <v>0</v>
      </c>
      <c r="F19" s="56">
        <v>16595.36</v>
      </c>
      <c r="G19" s="56">
        <v>0</v>
      </c>
      <c r="H19" s="56">
        <v>0</v>
      </c>
      <c r="I19" s="56">
        <v>0</v>
      </c>
      <c r="J19" s="56">
        <v>0</v>
      </c>
    </row>
    <row r="20" spans="1:10">
      <c r="A20" s="54" t="s">
        <v>44</v>
      </c>
      <c r="B20" s="55">
        <v>24693.39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</row>
    <row r="21" spans="1:10">
      <c r="A21" s="54" t="s">
        <v>112</v>
      </c>
      <c r="B21" s="55" t="s">
        <v>17</v>
      </c>
      <c r="C21" s="55" t="s">
        <v>17</v>
      </c>
      <c r="D21" s="55" t="s">
        <v>17</v>
      </c>
      <c r="E21" s="55" t="s">
        <v>17</v>
      </c>
      <c r="F21" s="55" t="s">
        <v>17</v>
      </c>
      <c r="G21" s="55" t="s">
        <v>17</v>
      </c>
      <c r="H21" s="55" t="s">
        <v>17</v>
      </c>
      <c r="I21" s="55">
        <v>349145</v>
      </c>
      <c r="J21" s="55">
        <v>449074</v>
      </c>
    </row>
    <row r="22" spans="1:10">
      <c r="A22" s="54" t="s">
        <v>92</v>
      </c>
      <c r="B22" s="55">
        <v>629279.28</v>
      </c>
      <c r="C22" s="55">
        <v>173094.51</v>
      </c>
      <c r="D22" s="55">
        <v>406832.08</v>
      </c>
      <c r="E22" s="55">
        <v>1184906.5900000001</v>
      </c>
      <c r="F22" s="55">
        <v>421127.98</v>
      </c>
      <c r="G22" s="55">
        <v>406498.8</v>
      </c>
      <c r="H22" s="55">
        <v>450143.15</v>
      </c>
      <c r="I22" s="55">
        <v>338541.98</v>
      </c>
      <c r="J22" s="55">
        <v>554356</v>
      </c>
    </row>
    <row r="23" spans="1:10">
      <c r="A23" s="54" t="s">
        <v>45</v>
      </c>
      <c r="B23" s="55">
        <v>1739635.8</v>
      </c>
      <c r="C23" s="55">
        <v>1650152.62</v>
      </c>
      <c r="D23" s="55">
        <v>362347.55</v>
      </c>
      <c r="E23" s="55">
        <v>377192.75</v>
      </c>
      <c r="F23" s="56">
        <v>206803.62</v>
      </c>
      <c r="G23" s="56">
        <v>227796.86</v>
      </c>
      <c r="H23" s="56">
        <v>416445.18</v>
      </c>
      <c r="I23" s="56">
        <v>28320</v>
      </c>
      <c r="J23" s="56">
        <v>388108</v>
      </c>
    </row>
    <row r="24" spans="1:10">
      <c r="A24" s="54" t="s">
        <v>27</v>
      </c>
      <c r="B24" s="55">
        <v>37676026.039999999</v>
      </c>
      <c r="C24" s="55">
        <v>82848475.5</v>
      </c>
      <c r="D24" s="55">
        <v>60872371.039999999</v>
      </c>
      <c r="E24" s="55">
        <v>28686095.079999998</v>
      </c>
      <c r="F24" s="56">
        <v>44093880.710000001</v>
      </c>
      <c r="G24" s="56">
        <v>78483428.969999999</v>
      </c>
      <c r="H24" s="56">
        <v>46252603.939999998</v>
      </c>
      <c r="I24" s="56">
        <v>41511631.189999998</v>
      </c>
      <c r="J24" s="56">
        <v>81945851</v>
      </c>
    </row>
    <row r="25" spans="1:10">
      <c r="A25" s="54" t="s">
        <v>113</v>
      </c>
      <c r="B25" s="55">
        <v>0</v>
      </c>
      <c r="C25" s="55">
        <v>0</v>
      </c>
      <c r="D25" s="55">
        <v>0</v>
      </c>
      <c r="E25" s="56">
        <v>37530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</row>
    <row r="26" spans="1:10">
      <c r="A26" s="54" t="s">
        <v>114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35040</v>
      </c>
      <c r="I26" s="55">
        <v>0</v>
      </c>
      <c r="J26" s="55">
        <v>0</v>
      </c>
    </row>
    <row r="27" spans="1:10">
      <c r="A27" s="54" t="s">
        <v>46</v>
      </c>
      <c r="B27" s="55">
        <v>13347592.65</v>
      </c>
      <c r="C27" s="55">
        <v>13294592.859999999</v>
      </c>
      <c r="D27" s="55">
        <v>12959387.619999999</v>
      </c>
      <c r="E27" s="55">
        <v>8458701.3699999992</v>
      </c>
      <c r="F27" s="55">
        <v>10154325.68</v>
      </c>
      <c r="G27" s="55">
        <v>15454529.92</v>
      </c>
      <c r="H27" s="55">
        <v>8127894.6799999997</v>
      </c>
      <c r="I27" s="55">
        <v>9341845.4199999999</v>
      </c>
      <c r="J27" s="55">
        <v>8759520</v>
      </c>
    </row>
    <row r="28" spans="1:10">
      <c r="A28" s="54" t="s">
        <v>115</v>
      </c>
      <c r="B28" s="55">
        <v>19825.189999999999</v>
      </c>
      <c r="C28" s="55">
        <v>0</v>
      </c>
      <c r="D28" s="55">
        <v>0</v>
      </c>
      <c r="E28" s="55">
        <v>21690</v>
      </c>
      <c r="F28" s="55">
        <v>0</v>
      </c>
      <c r="G28" s="55">
        <v>288975.95</v>
      </c>
      <c r="H28" s="55">
        <v>86860.9</v>
      </c>
      <c r="I28" s="55">
        <v>0</v>
      </c>
      <c r="J28" s="55">
        <v>0</v>
      </c>
    </row>
    <row r="29" spans="1:10">
      <c r="A29" s="54" t="s">
        <v>116</v>
      </c>
      <c r="B29" s="55">
        <v>0</v>
      </c>
      <c r="C29" s="55">
        <v>0</v>
      </c>
      <c r="D29" s="55">
        <v>0</v>
      </c>
      <c r="E29" s="56">
        <v>0</v>
      </c>
      <c r="F29" s="55">
        <v>16963.189999999999</v>
      </c>
      <c r="G29" s="55">
        <v>0</v>
      </c>
      <c r="H29" s="55">
        <v>0</v>
      </c>
      <c r="I29" s="55">
        <v>0</v>
      </c>
      <c r="J29" s="55">
        <v>0</v>
      </c>
    </row>
    <row r="30" spans="1:10">
      <c r="A30" s="54" t="s">
        <v>117</v>
      </c>
      <c r="B30" s="55">
        <v>0</v>
      </c>
      <c r="C30" s="55">
        <v>0</v>
      </c>
      <c r="D30" s="55">
        <v>0</v>
      </c>
      <c r="E30" s="55">
        <v>0</v>
      </c>
      <c r="F30" s="56">
        <v>0</v>
      </c>
      <c r="G30" s="55">
        <v>0</v>
      </c>
      <c r="H30" s="55">
        <v>0</v>
      </c>
      <c r="I30" s="55">
        <v>563990</v>
      </c>
      <c r="J30" s="55">
        <v>55500</v>
      </c>
    </row>
    <row r="31" spans="1:10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126658.68</v>
      </c>
      <c r="H31" s="55">
        <v>252801.46</v>
      </c>
      <c r="I31" s="55">
        <v>0</v>
      </c>
      <c r="J31" s="55">
        <v>113219</v>
      </c>
    </row>
    <row r="32" spans="1:10">
      <c r="A32" s="54" t="s">
        <v>118</v>
      </c>
      <c r="B32" s="55">
        <v>0</v>
      </c>
      <c r="C32" s="55">
        <v>0</v>
      </c>
      <c r="D32" s="55">
        <v>37437371.780000001</v>
      </c>
      <c r="E32" s="55">
        <v>34762785.340000004</v>
      </c>
      <c r="F32" s="55">
        <v>12091448.07</v>
      </c>
      <c r="G32" s="55">
        <v>77429186.200000003</v>
      </c>
      <c r="H32" s="55">
        <v>124252912.3</v>
      </c>
      <c r="I32" s="55">
        <v>97782530.290000007</v>
      </c>
      <c r="J32" s="55">
        <v>103074372</v>
      </c>
    </row>
    <row r="33" spans="1:10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54353.54</v>
      </c>
      <c r="G33" s="55">
        <v>0</v>
      </c>
      <c r="H33" s="55">
        <v>0</v>
      </c>
      <c r="I33" s="55">
        <v>0</v>
      </c>
      <c r="J33" s="55">
        <v>0</v>
      </c>
    </row>
    <row r="34" spans="1:10">
      <c r="A34" s="54" t="s">
        <v>93</v>
      </c>
      <c r="B34" s="55">
        <v>57078</v>
      </c>
      <c r="C34" s="55">
        <v>67147.58</v>
      </c>
      <c r="D34" s="55">
        <v>72219.100000000006</v>
      </c>
      <c r="E34" s="56">
        <v>56364.98</v>
      </c>
      <c r="F34" s="56">
        <v>80490.570000000007</v>
      </c>
      <c r="G34" s="56">
        <v>109782.74</v>
      </c>
      <c r="H34" s="56">
        <v>190010.51</v>
      </c>
      <c r="I34" s="56">
        <v>121903</v>
      </c>
      <c r="J34" s="56">
        <v>0</v>
      </c>
    </row>
    <row r="35" spans="1:10">
      <c r="A35" s="54" t="s">
        <v>48</v>
      </c>
      <c r="B35" s="55">
        <v>32810.400000000001</v>
      </c>
      <c r="C35" s="55">
        <v>116883.89</v>
      </c>
      <c r="D35" s="55">
        <v>170972.71</v>
      </c>
      <c r="E35" s="56">
        <v>184595.74</v>
      </c>
      <c r="F35" s="55">
        <v>0</v>
      </c>
      <c r="G35" s="55">
        <v>63763.32</v>
      </c>
      <c r="H35" s="55">
        <v>293852.56</v>
      </c>
      <c r="I35" s="55">
        <v>0</v>
      </c>
      <c r="J35" s="55">
        <v>642</v>
      </c>
    </row>
    <row r="36" spans="1:10">
      <c r="A36" s="54" t="s">
        <v>40</v>
      </c>
      <c r="B36" s="55">
        <v>12090758.199999999</v>
      </c>
      <c r="C36" s="55">
        <v>18257293.690000001</v>
      </c>
      <c r="D36" s="55">
        <v>21802495.559999999</v>
      </c>
      <c r="E36" s="55">
        <v>19334441.57</v>
      </c>
      <c r="F36" s="56">
        <v>17788635.219999999</v>
      </c>
      <c r="G36" s="56">
        <v>12615919.119999999</v>
      </c>
      <c r="H36" s="56">
        <v>11798769.789999999</v>
      </c>
      <c r="I36" s="56">
        <v>4852687.63</v>
      </c>
      <c r="J36" s="56">
        <v>9931617</v>
      </c>
    </row>
    <row r="37" spans="1:10">
      <c r="A37" s="54" t="s">
        <v>94</v>
      </c>
      <c r="B37" s="55">
        <v>0</v>
      </c>
      <c r="C37" s="55">
        <v>0</v>
      </c>
      <c r="D37" s="55">
        <v>181968.53</v>
      </c>
      <c r="E37" s="55">
        <v>0</v>
      </c>
      <c r="F37" s="56">
        <v>62000</v>
      </c>
      <c r="G37" s="55">
        <v>0</v>
      </c>
      <c r="H37" s="55">
        <v>0</v>
      </c>
      <c r="I37" s="55">
        <v>0</v>
      </c>
      <c r="J37" s="55">
        <v>0</v>
      </c>
    </row>
    <row r="38" spans="1:10">
      <c r="A38" s="54" t="s">
        <v>95</v>
      </c>
      <c r="B38" s="55">
        <v>0</v>
      </c>
      <c r="C38" s="55">
        <v>0</v>
      </c>
      <c r="D38" s="55">
        <v>1471262.38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</row>
    <row r="39" spans="1:10">
      <c r="A39" s="54" t="s">
        <v>119</v>
      </c>
      <c r="B39" s="55">
        <v>54076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</row>
    <row r="40" spans="1:10">
      <c r="A40" s="54" t="s">
        <v>96</v>
      </c>
      <c r="B40" s="55">
        <v>0</v>
      </c>
      <c r="C40" s="55">
        <v>91223.93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</row>
    <row r="41" spans="1:10">
      <c r="A41" s="54" t="s">
        <v>120</v>
      </c>
      <c r="B41" s="55">
        <v>0</v>
      </c>
      <c r="C41" s="55">
        <v>0</v>
      </c>
      <c r="D41" s="55">
        <v>0</v>
      </c>
      <c r="E41" s="55">
        <v>0</v>
      </c>
      <c r="F41" s="55">
        <v>16991.86</v>
      </c>
      <c r="G41" s="55">
        <v>0</v>
      </c>
      <c r="H41" s="55">
        <v>0</v>
      </c>
      <c r="I41" s="55">
        <v>0</v>
      </c>
      <c r="J41" s="55">
        <v>0</v>
      </c>
    </row>
    <row r="42" spans="1:10">
      <c r="A42" s="54" t="s">
        <v>79</v>
      </c>
      <c r="B42" s="55">
        <v>0</v>
      </c>
      <c r="C42" s="55">
        <v>143871</v>
      </c>
      <c r="D42" s="55">
        <v>0</v>
      </c>
      <c r="E42" s="55">
        <v>0</v>
      </c>
      <c r="F42" s="56">
        <v>0</v>
      </c>
      <c r="G42" s="55">
        <v>57626.25</v>
      </c>
      <c r="H42" s="55">
        <v>0</v>
      </c>
      <c r="I42" s="55">
        <v>4000</v>
      </c>
      <c r="J42" s="55">
        <v>0</v>
      </c>
    </row>
    <row r="43" spans="1:10">
      <c r="A43" s="54" t="s">
        <v>97</v>
      </c>
      <c r="B43" s="55">
        <v>0</v>
      </c>
      <c r="C43" s="55">
        <v>0</v>
      </c>
      <c r="D43" s="55">
        <v>897927.43</v>
      </c>
      <c r="E43" s="56">
        <v>721703.8</v>
      </c>
      <c r="F43" s="55">
        <v>862756.42</v>
      </c>
      <c r="G43" s="55">
        <v>0</v>
      </c>
      <c r="H43" s="55">
        <v>0</v>
      </c>
      <c r="I43" s="55">
        <v>0</v>
      </c>
      <c r="J43" s="55">
        <v>0</v>
      </c>
    </row>
    <row r="44" spans="1:10">
      <c r="A44" s="54" t="s">
        <v>29</v>
      </c>
      <c r="B44" s="55">
        <v>2938260.71</v>
      </c>
      <c r="C44" s="55">
        <v>0</v>
      </c>
      <c r="D44" s="55">
        <v>289600</v>
      </c>
      <c r="E44" s="55">
        <v>0</v>
      </c>
      <c r="F44" s="55">
        <v>0</v>
      </c>
      <c r="G44" s="55">
        <v>21342.3</v>
      </c>
      <c r="H44" s="55">
        <v>326235</v>
      </c>
      <c r="I44" s="55">
        <v>142844.57999999999</v>
      </c>
      <c r="J44" s="55">
        <v>27791</v>
      </c>
    </row>
    <row r="45" spans="1:10">
      <c r="A45" s="54" t="s">
        <v>121</v>
      </c>
      <c r="B45" s="55">
        <v>48939.53</v>
      </c>
      <c r="C45" s="55">
        <v>0</v>
      </c>
      <c r="D45" s="55">
        <v>0</v>
      </c>
      <c r="E45" s="55">
        <v>0</v>
      </c>
      <c r="F45" s="55">
        <v>27146.23</v>
      </c>
      <c r="G45" s="55">
        <v>208662.74</v>
      </c>
      <c r="H45" s="55">
        <v>0</v>
      </c>
      <c r="I45" s="55">
        <v>0</v>
      </c>
      <c r="J45" s="55">
        <v>0</v>
      </c>
    </row>
    <row r="46" spans="1:10">
      <c r="A46" s="54" t="s">
        <v>122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</row>
    <row r="47" spans="1:10">
      <c r="A47" s="54" t="s">
        <v>123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61980</v>
      </c>
      <c r="J47" s="55">
        <v>63707</v>
      </c>
    </row>
    <row r="48" spans="1:10">
      <c r="A48" s="54" t="s">
        <v>18</v>
      </c>
      <c r="B48" s="55">
        <v>0</v>
      </c>
      <c r="C48" s="55">
        <v>0</v>
      </c>
      <c r="D48" s="55">
        <v>0</v>
      </c>
      <c r="E48" s="56">
        <v>57999.49</v>
      </c>
      <c r="F48" s="55">
        <v>137025.17000000001</v>
      </c>
      <c r="G48" s="55">
        <v>0</v>
      </c>
      <c r="H48" s="55">
        <v>0</v>
      </c>
      <c r="I48" s="55">
        <v>0</v>
      </c>
      <c r="J48" s="55">
        <v>0</v>
      </c>
    </row>
    <row r="49" spans="1:25">
      <c r="A49" s="54" t="s">
        <v>98</v>
      </c>
      <c r="B49" s="55">
        <v>0</v>
      </c>
      <c r="C49" s="55">
        <v>0</v>
      </c>
      <c r="D49" s="55">
        <v>50127.16</v>
      </c>
      <c r="E49" s="56">
        <v>3000</v>
      </c>
      <c r="F49" s="55">
        <v>0</v>
      </c>
      <c r="G49" s="55">
        <v>55575.91</v>
      </c>
      <c r="H49" s="55">
        <v>0</v>
      </c>
      <c r="I49" s="55">
        <v>0</v>
      </c>
      <c r="J49" s="55">
        <v>0</v>
      </c>
    </row>
    <row r="50" spans="1:25">
      <c r="A50" s="54" t="s">
        <v>124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</row>
    <row r="51" spans="1:25">
      <c r="A51" s="54" t="s">
        <v>49</v>
      </c>
      <c r="B51" s="55">
        <v>169174.16</v>
      </c>
      <c r="C51" s="55">
        <v>62481877.539999999</v>
      </c>
      <c r="D51" s="55">
        <v>48857583.530000001</v>
      </c>
      <c r="E51" s="55">
        <v>38647288.810000002</v>
      </c>
      <c r="F51" s="55">
        <v>129206147.90000001</v>
      </c>
      <c r="G51" s="55">
        <v>96089017.549999997</v>
      </c>
      <c r="H51" s="55">
        <v>53026865.18</v>
      </c>
      <c r="I51" s="55">
        <v>54182303.210000001</v>
      </c>
      <c r="J51" s="55">
        <v>92887195</v>
      </c>
    </row>
    <row r="52" spans="1:25">
      <c r="A52" s="54" t="s">
        <v>31</v>
      </c>
      <c r="B52" s="55">
        <v>0</v>
      </c>
      <c r="C52" s="55">
        <v>0</v>
      </c>
      <c r="D52" s="55">
        <v>0</v>
      </c>
      <c r="E52" s="56">
        <v>0</v>
      </c>
      <c r="F52" s="56">
        <v>0</v>
      </c>
      <c r="G52" s="56">
        <v>122824.4</v>
      </c>
      <c r="H52" s="56">
        <v>81130</v>
      </c>
      <c r="I52" s="56">
        <v>0</v>
      </c>
      <c r="J52" s="56">
        <v>56500</v>
      </c>
    </row>
    <row r="53" spans="1:25">
      <c r="A53" s="54" t="s">
        <v>32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54565.83</v>
      </c>
      <c r="I53" s="55">
        <v>0</v>
      </c>
      <c r="J53" s="55">
        <v>0</v>
      </c>
    </row>
    <row r="54" spans="1:25">
      <c r="A54" s="54" t="s">
        <v>82</v>
      </c>
      <c r="B54" s="55">
        <v>3948035.68</v>
      </c>
      <c r="C54" s="55">
        <v>2858583.21</v>
      </c>
      <c r="D54" s="55">
        <v>1073024.6200000001</v>
      </c>
      <c r="E54" s="55">
        <v>366506.81</v>
      </c>
      <c r="F54" s="55">
        <v>1915192.71</v>
      </c>
      <c r="G54" s="55">
        <v>3291962.23</v>
      </c>
      <c r="H54" s="55">
        <v>3290438</v>
      </c>
      <c r="I54" s="55">
        <v>1344239.4</v>
      </c>
      <c r="J54" s="55">
        <v>2110343</v>
      </c>
    </row>
    <row r="55" spans="1:25">
      <c r="A55" s="54" t="s">
        <v>50</v>
      </c>
      <c r="B55" s="55">
        <v>1046156.54</v>
      </c>
      <c r="C55" s="55">
        <v>1073722.8999999999</v>
      </c>
      <c r="D55" s="55">
        <v>177555.35</v>
      </c>
      <c r="E55" s="56">
        <v>694125.63</v>
      </c>
      <c r="F55" s="56">
        <v>887074.23</v>
      </c>
      <c r="G55" s="56">
        <v>860511.29</v>
      </c>
      <c r="H55" s="56">
        <v>445512.35</v>
      </c>
      <c r="I55" s="56">
        <v>670680.4</v>
      </c>
      <c r="J55" s="56">
        <v>1534867</v>
      </c>
    </row>
    <row r="56" spans="1:25" ht="13.5" customHeight="1">
      <c r="A56" s="54" t="s">
        <v>125</v>
      </c>
      <c r="B56" s="55">
        <v>2871646.21</v>
      </c>
      <c r="C56" s="55">
        <v>1758408.35</v>
      </c>
      <c r="D56" s="55">
        <v>1069754.92</v>
      </c>
      <c r="E56" s="55">
        <v>865399.36</v>
      </c>
      <c r="F56" s="55">
        <v>20430587.670000002</v>
      </c>
      <c r="G56" s="55">
        <v>108091</v>
      </c>
      <c r="H56" s="55">
        <v>35518.14</v>
      </c>
      <c r="I56" s="55">
        <v>0</v>
      </c>
      <c r="J56" s="55">
        <v>23740</v>
      </c>
    </row>
    <row r="57" spans="1:25">
      <c r="A57" s="54" t="s">
        <v>126</v>
      </c>
      <c r="B57" s="55">
        <v>231229.62</v>
      </c>
      <c r="C57" s="55">
        <v>0</v>
      </c>
      <c r="D57" s="55">
        <v>0</v>
      </c>
      <c r="E57" s="55">
        <v>0</v>
      </c>
      <c r="F57" s="55">
        <v>47846.16</v>
      </c>
      <c r="G57" s="55">
        <v>17641.650000000001</v>
      </c>
      <c r="H57" s="55">
        <v>0</v>
      </c>
      <c r="I57" s="55">
        <v>0</v>
      </c>
      <c r="J57" s="55">
        <v>0</v>
      </c>
    </row>
    <row r="58" spans="1:25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65545.2</v>
      </c>
      <c r="G58" s="55">
        <v>0</v>
      </c>
      <c r="H58" s="55">
        <v>0</v>
      </c>
      <c r="I58" s="55">
        <v>0</v>
      </c>
      <c r="J58" s="55">
        <v>0</v>
      </c>
    </row>
    <row r="59" spans="1:25">
      <c r="A59" s="54" t="s">
        <v>84</v>
      </c>
      <c r="B59" s="55">
        <v>76431.44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</row>
    <row r="60" spans="1:25">
      <c r="A60" s="54" t="s">
        <v>127</v>
      </c>
      <c r="B60" s="55">
        <v>5599936.0899999999</v>
      </c>
      <c r="C60" s="55">
        <v>9140310.9600000009</v>
      </c>
      <c r="D60" s="55">
        <v>6292365.0300000003</v>
      </c>
      <c r="E60" s="55">
        <v>5651211.4000000004</v>
      </c>
      <c r="F60" s="55">
        <v>3942171.13</v>
      </c>
      <c r="G60" s="55">
        <v>737675.25</v>
      </c>
      <c r="H60" s="55">
        <v>958311.69</v>
      </c>
      <c r="I60" s="55">
        <v>902356.47999999998</v>
      </c>
      <c r="J60" s="55">
        <v>1848584</v>
      </c>
    </row>
    <row r="61" spans="1:25">
      <c r="A61" s="54" t="s">
        <v>128</v>
      </c>
      <c r="B61" s="55">
        <v>8231830.8600000003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>
      <c r="A62" s="58" t="s">
        <v>99</v>
      </c>
      <c r="B62" s="59">
        <v>342018.07</v>
      </c>
      <c r="C62" s="59">
        <v>248949.28</v>
      </c>
      <c r="D62" s="59">
        <v>0</v>
      </c>
      <c r="E62" s="59">
        <v>21753.200000000001</v>
      </c>
      <c r="F62" s="59">
        <v>94099.78</v>
      </c>
      <c r="G62" s="59">
        <v>318131.71000000002</v>
      </c>
      <c r="H62" s="59">
        <v>0</v>
      </c>
      <c r="I62" s="59">
        <v>0</v>
      </c>
      <c r="J62" s="59">
        <v>0</v>
      </c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>
      <c r="A63" s="54" t="s">
        <v>129</v>
      </c>
      <c r="B63" s="55">
        <v>0</v>
      </c>
      <c r="C63" s="55">
        <v>0</v>
      </c>
      <c r="D63" s="55">
        <v>0</v>
      </c>
      <c r="E63" s="55">
        <v>0</v>
      </c>
      <c r="F63" s="55">
        <v>15633.72</v>
      </c>
      <c r="G63" s="55">
        <v>0</v>
      </c>
      <c r="H63" s="55">
        <v>0</v>
      </c>
      <c r="I63" s="55">
        <v>0</v>
      </c>
      <c r="J63" s="55">
        <v>0</v>
      </c>
    </row>
    <row r="64" spans="1:25">
      <c r="A64" s="54" t="s">
        <v>41</v>
      </c>
      <c r="B64" s="55">
        <v>7723226.0899999999</v>
      </c>
      <c r="C64" s="55">
        <v>11535874</v>
      </c>
      <c r="D64" s="55">
        <v>2885714.1</v>
      </c>
      <c r="E64" s="55">
        <v>3052240.3</v>
      </c>
      <c r="F64" s="56">
        <v>3875189.33</v>
      </c>
      <c r="G64" s="55">
        <v>9114727.5299999993</v>
      </c>
      <c r="H64" s="55">
        <v>3275392.38</v>
      </c>
      <c r="I64" s="55">
        <v>5413700.9800000004</v>
      </c>
      <c r="J64" s="55">
        <v>7260580</v>
      </c>
    </row>
    <row r="65" spans="1:25">
      <c r="A65" s="54" t="s">
        <v>85</v>
      </c>
      <c r="B65" s="55">
        <v>1568779.84</v>
      </c>
      <c r="C65" s="55">
        <v>335997.3</v>
      </c>
      <c r="D65" s="55">
        <v>629008.04</v>
      </c>
      <c r="E65" s="55">
        <v>1355371.14</v>
      </c>
      <c r="F65" s="56">
        <v>2816913.45</v>
      </c>
      <c r="G65" s="56">
        <v>3045067.21</v>
      </c>
      <c r="H65" s="56">
        <v>2189173.9700000002</v>
      </c>
      <c r="I65" s="56">
        <v>322592.42</v>
      </c>
      <c r="J65" s="56">
        <v>1003180</v>
      </c>
    </row>
    <row r="66" spans="1:25">
      <c r="A66" s="54" t="s">
        <v>52</v>
      </c>
      <c r="B66" s="55">
        <v>0</v>
      </c>
      <c r="C66" s="55">
        <v>0</v>
      </c>
      <c r="D66" s="55">
        <v>89572.68</v>
      </c>
      <c r="E66" s="56">
        <v>105300</v>
      </c>
      <c r="F66" s="55">
        <v>35100</v>
      </c>
      <c r="G66" s="55">
        <v>97978.06</v>
      </c>
      <c r="H66" s="55">
        <v>0</v>
      </c>
      <c r="I66" s="55">
        <v>0</v>
      </c>
      <c r="J66" s="55">
        <v>0</v>
      </c>
    </row>
    <row r="67" spans="1:25">
      <c r="A67" s="54" t="s">
        <v>86</v>
      </c>
      <c r="B67" s="55">
        <v>92</v>
      </c>
      <c r="C67" s="55">
        <v>0</v>
      </c>
      <c r="D67" s="55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</row>
    <row r="68" spans="1:25">
      <c r="A68" s="61" t="s">
        <v>100</v>
      </c>
      <c r="B68" s="55">
        <v>0</v>
      </c>
      <c r="C68" s="55">
        <v>0</v>
      </c>
      <c r="D68" s="55">
        <v>304528.15999999997</v>
      </c>
      <c r="E68" s="55">
        <v>172339.85</v>
      </c>
      <c r="F68" s="55">
        <v>97990.5</v>
      </c>
      <c r="G68" s="55">
        <v>8469.4699999999993</v>
      </c>
      <c r="H68" s="55">
        <v>660.78</v>
      </c>
      <c r="I68" s="55">
        <v>1218</v>
      </c>
      <c r="J68" s="55">
        <v>17915</v>
      </c>
    </row>
    <row r="69" spans="1:25">
      <c r="A69" s="61" t="s">
        <v>130</v>
      </c>
      <c r="B69" s="55">
        <v>123732.94</v>
      </c>
      <c r="C69" s="55">
        <v>102075.04</v>
      </c>
      <c r="D69" s="55">
        <v>2000</v>
      </c>
      <c r="E69" s="56">
        <v>0</v>
      </c>
      <c r="F69" s="56">
        <v>43821.81</v>
      </c>
      <c r="G69" s="56">
        <v>0</v>
      </c>
      <c r="H69" s="56">
        <v>0</v>
      </c>
      <c r="I69" s="56">
        <v>0</v>
      </c>
      <c r="J69" s="56">
        <v>14958</v>
      </c>
    </row>
    <row r="70" spans="1:25">
      <c r="A70" s="61" t="s">
        <v>131</v>
      </c>
      <c r="B70" s="55">
        <v>0</v>
      </c>
      <c r="C70" s="55">
        <v>0</v>
      </c>
      <c r="D70" s="55">
        <v>0</v>
      </c>
      <c r="E70" s="55">
        <v>0</v>
      </c>
      <c r="F70" s="56">
        <v>0</v>
      </c>
      <c r="G70" s="55">
        <v>47477.34</v>
      </c>
      <c r="H70" s="55">
        <v>0</v>
      </c>
      <c r="I70" s="55">
        <v>0</v>
      </c>
      <c r="J70" s="55">
        <v>0</v>
      </c>
    </row>
    <row r="71" spans="1:25">
      <c r="A71" s="61" t="s">
        <v>88</v>
      </c>
      <c r="B71" s="55">
        <v>408863.64</v>
      </c>
      <c r="C71" s="55">
        <v>330279.88</v>
      </c>
      <c r="D71" s="55">
        <v>264369.07</v>
      </c>
      <c r="E71" s="55">
        <v>228569.28</v>
      </c>
      <c r="F71" s="55">
        <v>843914.25</v>
      </c>
      <c r="G71" s="55">
        <v>149033.91</v>
      </c>
      <c r="H71" s="55">
        <v>772856.95</v>
      </c>
      <c r="I71" s="55">
        <v>395410.1</v>
      </c>
      <c r="J71" s="55">
        <v>690026</v>
      </c>
    </row>
    <row r="72" spans="1:25">
      <c r="A72" s="61" t="s">
        <v>34</v>
      </c>
      <c r="B72" s="55">
        <v>5345.79</v>
      </c>
      <c r="C72" s="55">
        <v>682025.28</v>
      </c>
      <c r="D72" s="55">
        <v>2217854.21</v>
      </c>
      <c r="E72" s="56">
        <v>2086267.06</v>
      </c>
      <c r="F72" s="56">
        <v>1958929.21</v>
      </c>
      <c r="G72" s="56">
        <v>1920338.7</v>
      </c>
      <c r="H72" s="56">
        <v>1758445.41</v>
      </c>
      <c r="I72" s="56">
        <v>1766933.12</v>
      </c>
      <c r="J72" s="56">
        <v>1930457</v>
      </c>
    </row>
    <row r="73" spans="1:25">
      <c r="A73" s="62" t="s">
        <v>35</v>
      </c>
      <c r="B73" s="55">
        <v>0</v>
      </c>
      <c r="C73" s="55">
        <v>0</v>
      </c>
      <c r="D73" s="55">
        <v>0</v>
      </c>
      <c r="E73" s="55">
        <v>29741.56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>
      <c r="A74" s="61" t="s">
        <v>89</v>
      </c>
      <c r="B74" s="55">
        <v>6183258.4400000004</v>
      </c>
      <c r="C74" s="55">
        <v>3112876.68</v>
      </c>
      <c r="D74" s="55">
        <v>50537.09</v>
      </c>
      <c r="E74" s="56">
        <v>525092.31999999995</v>
      </c>
      <c r="F74" s="56">
        <v>157832.31</v>
      </c>
      <c r="G74" s="56">
        <v>690332.68</v>
      </c>
      <c r="H74" s="56">
        <v>125686.41</v>
      </c>
      <c r="I74" s="56">
        <v>119787</v>
      </c>
      <c r="J74" s="56">
        <v>250050</v>
      </c>
    </row>
    <row r="75" spans="1:25">
      <c r="A75" s="32" t="s">
        <v>28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57207</v>
      </c>
      <c r="J75" s="55">
        <v>0</v>
      </c>
    </row>
    <row r="76" spans="1:25">
      <c r="A76" s="103" t="s">
        <v>62</v>
      </c>
      <c r="B76" s="89">
        <v>0</v>
      </c>
      <c r="C76" s="89">
        <v>0</v>
      </c>
      <c r="D76" s="89">
        <v>0</v>
      </c>
      <c r="E76" s="89">
        <v>0</v>
      </c>
      <c r="F76" s="89">
        <v>0</v>
      </c>
      <c r="G76" s="89">
        <v>0</v>
      </c>
      <c r="H76" s="89">
        <v>0</v>
      </c>
      <c r="I76" s="89">
        <v>0</v>
      </c>
      <c r="J76" s="89">
        <v>9200</v>
      </c>
    </row>
    <row r="77" spans="1:25">
      <c r="A77" s="32"/>
      <c r="B77" s="55"/>
      <c r="C77" s="55"/>
      <c r="D77" s="55"/>
      <c r="E77" s="55"/>
      <c r="F77" s="55"/>
      <c r="G77" s="55"/>
      <c r="H77" s="55"/>
      <c r="I77" s="55"/>
      <c r="J77" s="55"/>
    </row>
    <row r="78" spans="1:25">
      <c r="A78" s="63" t="s">
        <v>132</v>
      </c>
    </row>
    <row r="79" spans="1:25">
      <c r="A79" s="63" t="s">
        <v>133</v>
      </c>
    </row>
    <row r="80" spans="1:25">
      <c r="A80" s="64"/>
    </row>
    <row r="81" spans="1:10">
      <c r="A81" s="64" t="s">
        <v>134</v>
      </c>
    </row>
    <row r="82" spans="1:10">
      <c r="A82" s="34"/>
      <c r="E82" s="65"/>
      <c r="F82" s="65"/>
      <c r="G82" s="65"/>
      <c r="H82" s="65"/>
      <c r="I82" s="65"/>
      <c r="J82" s="65"/>
    </row>
    <row r="83" spans="1:10">
      <c r="A83" s="87" t="s">
        <v>6</v>
      </c>
    </row>
    <row r="85" spans="1:10">
      <c r="G85" s="66"/>
      <c r="H85" s="66"/>
      <c r="I85" s="66"/>
      <c r="J85" s="66"/>
    </row>
  </sheetData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1007"/>
  <sheetViews>
    <sheetView showGridLines="0" tabSelected="1" zoomScaleNormal="100" workbookViewId="0">
      <pane xSplit="1" ySplit="3" topLeftCell="BU4" activePane="bottomRight" state="frozen"/>
      <selection pane="bottomRight" activeCell="BT2" sqref="BT2"/>
      <selection pane="bottomLeft" activeCell="A4" sqref="A4"/>
      <selection pane="topRight" activeCell="BI1" sqref="BI1"/>
    </sheetView>
  </sheetViews>
  <sheetFormatPr defaultColWidth="16" defaultRowHeight="15"/>
  <cols>
    <col min="1" max="1" width="48.5703125" customWidth="1"/>
    <col min="2" max="5" width="10.28515625" customWidth="1"/>
    <col min="6" max="6" width="9.7109375" customWidth="1"/>
    <col min="7" max="8" width="10.28515625" customWidth="1"/>
    <col min="9" max="9" width="10.28515625" style="32" customWidth="1"/>
    <col min="10" max="52" width="10.28515625" style="46" customWidth="1"/>
    <col min="53" max="62" width="10.28515625" customWidth="1"/>
    <col min="63" max="63" width="12.28515625" customWidth="1"/>
    <col min="64" max="64" width="10.42578125" customWidth="1"/>
    <col min="65" max="65" width="10.28515625" customWidth="1"/>
    <col min="66" max="66" width="11.140625" customWidth="1"/>
    <col min="67" max="67" width="10.7109375" customWidth="1"/>
    <col min="68" max="68" width="11" customWidth="1"/>
    <col min="69" max="69" width="11.140625" style="100" customWidth="1"/>
    <col min="70" max="70" width="11.28515625" customWidth="1"/>
    <col min="71" max="71" width="11" customWidth="1"/>
    <col min="72" max="72" width="11.5703125" customWidth="1"/>
    <col min="73" max="73" width="11.7109375" customWidth="1"/>
    <col min="74" max="74" width="12" customWidth="1"/>
    <col min="75" max="75" width="13" customWidth="1"/>
    <col min="76" max="76" width="12" customWidth="1"/>
    <col min="77" max="77" width="12.28515625" customWidth="1"/>
  </cols>
  <sheetData>
    <row r="1" spans="1:77">
      <c r="A1" s="5" t="s">
        <v>135</v>
      </c>
      <c r="B1" s="32"/>
      <c r="C1" s="32"/>
      <c r="D1" s="32"/>
      <c r="E1" s="46"/>
      <c r="F1" s="46"/>
      <c r="G1" s="46"/>
      <c r="H1" s="46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N1" s="67"/>
      <c r="BO1" s="67"/>
      <c r="BP1" s="67"/>
      <c r="BQ1" s="93"/>
      <c r="BR1" s="67"/>
      <c r="BS1" s="67"/>
      <c r="BT1" s="67"/>
      <c r="BU1" s="67"/>
      <c r="BV1" s="67"/>
      <c r="BW1" s="67"/>
      <c r="BX1" s="67"/>
      <c r="BY1" s="67"/>
    </row>
    <row r="2" spans="1:77">
      <c r="A2" s="36"/>
      <c r="B2" s="32"/>
      <c r="C2" s="32"/>
      <c r="D2" s="32"/>
      <c r="E2" s="46"/>
      <c r="F2" s="46"/>
      <c r="G2" s="46"/>
      <c r="H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N2" s="46"/>
      <c r="BO2" s="46"/>
      <c r="BP2" s="46"/>
      <c r="BQ2" s="94"/>
      <c r="BR2" s="46"/>
      <c r="BS2" s="46"/>
      <c r="BT2" s="46"/>
      <c r="BU2" s="46"/>
      <c r="BV2" s="46"/>
      <c r="BW2" s="46"/>
      <c r="BX2" s="46"/>
      <c r="BY2" s="46"/>
    </row>
    <row r="3" spans="1:77">
      <c r="A3" s="9" t="s">
        <v>8</v>
      </c>
      <c r="B3" s="68">
        <v>43831</v>
      </c>
      <c r="C3" s="68">
        <v>43862</v>
      </c>
      <c r="D3" s="68">
        <v>43891</v>
      </c>
      <c r="E3" s="68">
        <v>43922</v>
      </c>
      <c r="F3" s="68">
        <v>43952</v>
      </c>
      <c r="G3" s="68">
        <v>43983</v>
      </c>
      <c r="H3" s="68">
        <v>44013</v>
      </c>
      <c r="I3" s="68">
        <v>44044</v>
      </c>
      <c r="J3" s="68">
        <v>44075</v>
      </c>
      <c r="K3" s="68">
        <v>44105</v>
      </c>
      <c r="L3" s="68">
        <v>44136</v>
      </c>
      <c r="M3" s="68">
        <v>44166</v>
      </c>
      <c r="N3" s="68">
        <v>44197</v>
      </c>
      <c r="O3" s="68">
        <v>44228</v>
      </c>
      <c r="P3" s="68">
        <v>44256</v>
      </c>
      <c r="Q3" s="68">
        <v>44287</v>
      </c>
      <c r="R3" s="68">
        <v>44317</v>
      </c>
      <c r="S3" s="68">
        <v>44348</v>
      </c>
      <c r="T3" s="68">
        <v>44378</v>
      </c>
      <c r="U3" s="68">
        <v>44409</v>
      </c>
      <c r="V3" s="68">
        <v>44440</v>
      </c>
      <c r="W3" s="68">
        <v>44470</v>
      </c>
      <c r="X3" s="68">
        <v>44501</v>
      </c>
      <c r="Y3" s="92">
        <v>44531</v>
      </c>
      <c r="Z3" s="92">
        <v>44562</v>
      </c>
      <c r="AA3" s="92">
        <v>44593</v>
      </c>
      <c r="AB3" s="92">
        <v>44621</v>
      </c>
      <c r="AC3" s="92">
        <v>44652</v>
      </c>
      <c r="AD3" s="92">
        <v>44682</v>
      </c>
      <c r="AE3" s="92">
        <v>44713</v>
      </c>
      <c r="AF3" s="92">
        <v>44743</v>
      </c>
      <c r="AG3" s="92">
        <v>44774</v>
      </c>
      <c r="AH3" s="92">
        <v>44805</v>
      </c>
      <c r="AI3" s="92">
        <v>44835</v>
      </c>
      <c r="AJ3" s="92">
        <v>44866</v>
      </c>
      <c r="AK3" s="92">
        <v>44896</v>
      </c>
      <c r="AL3" s="92">
        <v>44927</v>
      </c>
      <c r="AM3" s="92">
        <v>44958</v>
      </c>
      <c r="AN3" s="92">
        <v>44986</v>
      </c>
      <c r="AO3" s="92">
        <v>45017</v>
      </c>
      <c r="AP3" s="92">
        <v>45047</v>
      </c>
      <c r="AQ3" s="92">
        <v>45078</v>
      </c>
      <c r="AR3" s="92">
        <v>45108</v>
      </c>
      <c r="AS3" s="92">
        <v>45139</v>
      </c>
      <c r="AT3" s="92">
        <v>45170</v>
      </c>
      <c r="AU3" s="92">
        <v>45200</v>
      </c>
      <c r="AV3" s="92">
        <v>45231</v>
      </c>
      <c r="AW3" s="92">
        <v>45261</v>
      </c>
      <c r="AX3" s="92">
        <v>45292</v>
      </c>
      <c r="AY3" s="92">
        <v>45323</v>
      </c>
      <c r="AZ3" s="92">
        <v>45352</v>
      </c>
      <c r="BA3" s="92">
        <v>45383</v>
      </c>
      <c r="BB3" s="92">
        <v>45413</v>
      </c>
      <c r="BC3" s="91">
        <v>45467</v>
      </c>
      <c r="BD3" s="91">
        <v>45497</v>
      </c>
      <c r="BE3" s="91">
        <v>45893</v>
      </c>
      <c r="BF3" s="90" t="s">
        <v>136</v>
      </c>
      <c r="BG3" s="92">
        <v>45566</v>
      </c>
      <c r="BH3" s="92">
        <v>45597</v>
      </c>
      <c r="BI3" s="92">
        <v>45627</v>
      </c>
      <c r="BJ3" s="92">
        <v>45658</v>
      </c>
      <c r="BK3" s="92">
        <v>45689</v>
      </c>
      <c r="BL3" s="92">
        <v>45717</v>
      </c>
      <c r="BM3" s="92">
        <v>45748</v>
      </c>
      <c r="BN3" s="92">
        <v>45778</v>
      </c>
      <c r="BO3" s="92">
        <v>45809</v>
      </c>
      <c r="BP3" s="92">
        <v>45839</v>
      </c>
      <c r="BQ3" s="101">
        <v>45870</v>
      </c>
      <c r="BR3" s="92">
        <v>45901</v>
      </c>
      <c r="BS3" s="92">
        <v>45931</v>
      </c>
      <c r="BT3" s="92">
        <v>45962</v>
      </c>
      <c r="BU3" s="92">
        <v>45992</v>
      </c>
      <c r="BV3" s="92">
        <v>46023</v>
      </c>
      <c r="BW3" s="90" t="s">
        <v>137</v>
      </c>
      <c r="BX3" s="90" t="s">
        <v>138</v>
      </c>
      <c r="BY3" s="90" t="s">
        <v>139</v>
      </c>
    </row>
    <row r="4" spans="1:77">
      <c r="A4" s="12"/>
      <c r="B4" s="32"/>
      <c r="C4" s="32"/>
      <c r="D4" s="46"/>
      <c r="E4" s="69"/>
      <c r="F4" s="46"/>
      <c r="G4" s="70"/>
      <c r="H4" s="71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94"/>
      <c r="BR4" s="46"/>
      <c r="BS4" s="46"/>
      <c r="BT4" s="46"/>
      <c r="BU4" s="46"/>
      <c r="BV4" s="46"/>
      <c r="BW4" s="46"/>
      <c r="BX4" s="46"/>
      <c r="BY4" s="46"/>
    </row>
    <row r="5" spans="1:77">
      <c r="A5" s="52" t="s">
        <v>15</v>
      </c>
      <c r="B5" s="53">
        <v>43393361.450000003</v>
      </c>
      <c r="C5" s="53">
        <v>30795318.620000001</v>
      </c>
      <c r="D5" s="53">
        <v>32649852.77</v>
      </c>
      <c r="E5" s="53">
        <v>15395641.75</v>
      </c>
      <c r="F5" s="53">
        <v>5443631.5800000001</v>
      </c>
      <c r="G5" s="53">
        <v>18450317.539999999</v>
      </c>
      <c r="H5" s="53">
        <v>11857070.34</v>
      </c>
      <c r="I5" s="52">
        <v>12024655.48</v>
      </c>
      <c r="J5" s="67">
        <v>21618263.789999999</v>
      </c>
      <c r="K5" s="67">
        <v>10906031.550000001</v>
      </c>
      <c r="L5" s="67">
        <v>17790737.289999999</v>
      </c>
      <c r="M5" s="67">
        <v>14984591.460000001</v>
      </c>
      <c r="N5" s="67">
        <v>24485639.600000001</v>
      </c>
      <c r="O5" s="67">
        <v>6034155.4900000002</v>
      </c>
      <c r="P5" s="67">
        <v>28488707.670000002</v>
      </c>
      <c r="Q5" s="67">
        <v>16762476.33</v>
      </c>
      <c r="R5" s="67">
        <v>33965729.57</v>
      </c>
      <c r="S5" s="67">
        <v>36424979.659999996</v>
      </c>
      <c r="T5" s="67">
        <v>59674540.670000002</v>
      </c>
      <c r="U5" s="67">
        <v>34477347.340000004</v>
      </c>
      <c r="V5" s="67">
        <v>8930182.7100000009</v>
      </c>
      <c r="W5" s="67">
        <v>28578954.07</v>
      </c>
      <c r="X5" s="67">
        <v>37401309.549999997</v>
      </c>
      <c r="Y5" s="67">
        <v>55763134.469999999</v>
      </c>
      <c r="Z5" s="67">
        <v>55336572.240000002</v>
      </c>
      <c r="AA5" s="67">
        <v>48237319.259999998</v>
      </c>
      <c r="AB5" s="67">
        <v>31809455.260000002</v>
      </c>
      <c r="AC5" s="67">
        <v>45522518.75</v>
      </c>
      <c r="AD5" s="67">
        <v>25530073.23</v>
      </c>
      <c r="AE5" s="67">
        <v>42221799.049999997</v>
      </c>
      <c r="AF5" s="67">
        <v>49200557.899999999</v>
      </c>
      <c r="AG5" s="67">
        <v>18967889.09</v>
      </c>
      <c r="AH5" s="67">
        <v>35370952.130000003</v>
      </c>
      <c r="AI5" s="67">
        <v>9504799.6899999995</v>
      </c>
      <c r="AJ5" s="67">
        <v>37481858.090000004</v>
      </c>
      <c r="AK5" s="67">
        <v>56690749.780000001</v>
      </c>
      <c r="AL5" s="67">
        <v>48917516.670000002</v>
      </c>
      <c r="AM5" s="67">
        <v>51446635.729999997</v>
      </c>
      <c r="AN5" s="67">
        <v>61532708</v>
      </c>
      <c r="AO5" s="67">
        <v>24394762.100000001</v>
      </c>
      <c r="AP5" s="67">
        <v>20524059.350000001</v>
      </c>
      <c r="AQ5" s="67">
        <v>22955962.260000002</v>
      </c>
      <c r="AR5" s="67">
        <v>25688666.809999999</v>
      </c>
      <c r="AS5" s="67">
        <v>15100397.99</v>
      </c>
      <c r="AT5" s="67">
        <v>13057311.880000001</v>
      </c>
      <c r="AU5" s="67">
        <v>18297155.760000002</v>
      </c>
      <c r="AV5" s="67">
        <v>39594961.109999999</v>
      </c>
      <c r="AW5" s="67">
        <v>41610780.210000001</v>
      </c>
      <c r="AX5" s="67">
        <v>65150658.479999997</v>
      </c>
      <c r="AY5" s="67">
        <v>60253250.289999999</v>
      </c>
      <c r="AZ5" s="67">
        <v>53886597.079999998</v>
      </c>
      <c r="BA5" s="67">
        <v>25392315</v>
      </c>
      <c r="BB5" s="67">
        <v>20053611</v>
      </c>
      <c r="BC5" s="67">
        <v>24503574</v>
      </c>
      <c r="BD5" s="67">
        <v>28198387</v>
      </c>
      <c r="BE5" s="67">
        <v>12996458</v>
      </c>
      <c r="BF5" s="67">
        <v>25413978</v>
      </c>
      <c r="BG5" s="67">
        <v>12744202</v>
      </c>
      <c r="BH5" s="67">
        <v>39676784</v>
      </c>
      <c r="BI5" s="67">
        <v>53822669</v>
      </c>
      <c r="BJ5" s="67">
        <v>69393064</v>
      </c>
      <c r="BK5" s="67">
        <v>39757085</v>
      </c>
      <c r="BL5" s="67">
        <v>46423414</v>
      </c>
      <c r="BM5" s="67">
        <v>42212886</v>
      </c>
      <c r="BN5" s="67">
        <v>31283594</v>
      </c>
      <c r="BO5" s="67">
        <v>42556298</v>
      </c>
      <c r="BP5" s="67">
        <v>27636833</v>
      </c>
      <c r="BQ5" s="93">
        <v>31689866</v>
      </c>
      <c r="BR5" s="67">
        <v>3994987</v>
      </c>
      <c r="BS5" s="67">
        <v>27129501</v>
      </c>
      <c r="BT5" s="67">
        <v>42107347</v>
      </c>
      <c r="BU5" s="67">
        <v>56786225</v>
      </c>
      <c r="BV5" s="67">
        <v>49555874</v>
      </c>
      <c r="BW5" s="67">
        <v>49486146</v>
      </c>
      <c r="BX5" s="67">
        <v>36807233</v>
      </c>
      <c r="BY5" s="67">
        <v>85752267</v>
      </c>
    </row>
    <row r="6" spans="1:77">
      <c r="A6" s="54" t="s">
        <v>105</v>
      </c>
      <c r="B6" s="55">
        <v>498071.23</v>
      </c>
      <c r="C6" s="55">
        <v>0</v>
      </c>
      <c r="D6" s="55">
        <v>400</v>
      </c>
      <c r="E6" s="55">
        <v>61042.5</v>
      </c>
      <c r="F6" s="56">
        <v>0</v>
      </c>
      <c r="G6" s="56">
        <v>0</v>
      </c>
      <c r="H6" s="56">
        <v>31605.759999999998</v>
      </c>
      <c r="I6" s="59">
        <v>56356.88</v>
      </c>
      <c r="J6" s="61">
        <v>0</v>
      </c>
      <c r="K6" s="61">
        <v>0</v>
      </c>
      <c r="L6" s="61">
        <v>111303.23</v>
      </c>
      <c r="M6" s="61">
        <v>67230</v>
      </c>
      <c r="N6" s="61">
        <v>0</v>
      </c>
      <c r="O6" s="61">
        <v>137430</v>
      </c>
      <c r="P6" s="61">
        <v>92115</v>
      </c>
      <c r="Q6" s="61">
        <v>0</v>
      </c>
      <c r="R6" s="61">
        <v>115926.3</v>
      </c>
      <c r="S6" s="61">
        <v>0</v>
      </c>
      <c r="T6" s="61">
        <v>105099.98</v>
      </c>
      <c r="U6" s="61">
        <v>0</v>
      </c>
      <c r="V6" s="61">
        <v>77220</v>
      </c>
      <c r="W6" s="61">
        <v>0</v>
      </c>
      <c r="X6" s="61">
        <v>0</v>
      </c>
      <c r="Y6" s="61">
        <v>174840.08</v>
      </c>
      <c r="Z6" s="61">
        <v>0</v>
      </c>
      <c r="AA6" s="61">
        <v>154800.01</v>
      </c>
      <c r="AB6" s="61">
        <v>212281.88</v>
      </c>
      <c r="AC6" s="61">
        <v>0</v>
      </c>
      <c r="AD6" s="61">
        <v>52.4</v>
      </c>
      <c r="AE6" s="61">
        <v>588.96</v>
      </c>
      <c r="AF6" s="61">
        <v>0</v>
      </c>
      <c r="AG6" s="61">
        <v>40537.47</v>
      </c>
      <c r="AH6" s="61">
        <v>0</v>
      </c>
      <c r="AI6" s="61">
        <v>0</v>
      </c>
      <c r="AJ6" s="61">
        <v>3383.04</v>
      </c>
      <c r="AK6" s="61">
        <v>0</v>
      </c>
      <c r="AL6" s="61">
        <v>0</v>
      </c>
      <c r="AM6" s="61">
        <v>0</v>
      </c>
      <c r="AN6" s="61">
        <v>0</v>
      </c>
      <c r="AO6" s="61">
        <v>0</v>
      </c>
      <c r="AP6" s="61">
        <v>0</v>
      </c>
      <c r="AQ6" s="61">
        <v>0</v>
      </c>
      <c r="AR6" s="61">
        <v>0</v>
      </c>
      <c r="AS6" s="61">
        <v>21.58</v>
      </c>
      <c r="AT6" s="61">
        <v>385</v>
      </c>
      <c r="AU6" s="61">
        <v>0</v>
      </c>
      <c r="AV6" s="61">
        <v>0</v>
      </c>
      <c r="AW6" s="61">
        <v>0</v>
      </c>
      <c r="AX6" s="61">
        <v>0</v>
      </c>
      <c r="AY6" s="61">
        <v>0</v>
      </c>
      <c r="AZ6" s="61">
        <v>0</v>
      </c>
      <c r="BA6" s="61">
        <v>0</v>
      </c>
      <c r="BB6" s="61">
        <v>0</v>
      </c>
      <c r="BC6" s="61">
        <v>0</v>
      </c>
      <c r="BD6" s="61">
        <v>0</v>
      </c>
      <c r="BE6" s="61">
        <v>0</v>
      </c>
      <c r="BF6" s="61">
        <v>0</v>
      </c>
      <c r="BG6" s="61">
        <v>0</v>
      </c>
      <c r="BH6" s="61">
        <v>0</v>
      </c>
      <c r="BI6" s="61">
        <v>0</v>
      </c>
      <c r="BJ6" s="61">
        <v>0</v>
      </c>
      <c r="BK6" s="61">
        <v>0</v>
      </c>
      <c r="BL6" s="61">
        <v>0</v>
      </c>
      <c r="BM6" s="61">
        <v>0</v>
      </c>
      <c r="BN6" s="61">
        <v>0</v>
      </c>
      <c r="BO6" s="61">
        <v>0</v>
      </c>
      <c r="BP6" s="61">
        <v>0</v>
      </c>
      <c r="BQ6" s="95">
        <v>0</v>
      </c>
      <c r="BR6" s="61">
        <v>2482</v>
      </c>
      <c r="BS6" s="61">
        <v>0</v>
      </c>
      <c r="BT6" s="61">
        <v>0</v>
      </c>
      <c r="BU6" s="61">
        <v>0</v>
      </c>
      <c r="BV6" s="61">
        <v>0</v>
      </c>
      <c r="BW6" s="61">
        <v>0</v>
      </c>
      <c r="BX6" s="61">
        <v>0</v>
      </c>
      <c r="BY6" s="61">
        <v>0</v>
      </c>
    </row>
    <row r="7" spans="1:77">
      <c r="A7" s="54" t="s">
        <v>62</v>
      </c>
      <c r="B7" s="55">
        <v>62775.5</v>
      </c>
      <c r="C7" s="55">
        <v>0</v>
      </c>
      <c r="D7" s="55">
        <v>22123.26</v>
      </c>
      <c r="E7" s="55">
        <v>118238.39999999999</v>
      </c>
      <c r="F7" s="55">
        <v>0</v>
      </c>
      <c r="G7" s="55">
        <v>450903.36</v>
      </c>
      <c r="H7" s="55">
        <v>467982.17</v>
      </c>
      <c r="I7" s="59">
        <v>631032.31999999995</v>
      </c>
      <c r="J7" s="61">
        <v>1807095.84</v>
      </c>
      <c r="K7" s="61">
        <v>0</v>
      </c>
      <c r="L7" s="61">
        <v>61626.6</v>
      </c>
      <c r="M7" s="61">
        <v>135795.6</v>
      </c>
      <c r="N7" s="61">
        <v>0</v>
      </c>
      <c r="O7" s="61">
        <v>123253.2</v>
      </c>
      <c r="P7" s="61">
        <v>30813.3</v>
      </c>
      <c r="Q7" s="61">
        <v>0</v>
      </c>
      <c r="R7" s="61">
        <v>30813.3</v>
      </c>
      <c r="S7" s="61">
        <v>784721.68</v>
      </c>
      <c r="T7" s="61">
        <v>459191.98</v>
      </c>
      <c r="U7" s="61">
        <v>1914750.55</v>
      </c>
      <c r="V7" s="61">
        <v>0</v>
      </c>
      <c r="W7" s="61">
        <v>27202.5</v>
      </c>
      <c r="X7" s="61">
        <v>431840.47</v>
      </c>
      <c r="Y7" s="61">
        <v>1145764.32</v>
      </c>
      <c r="Z7" s="61">
        <v>0</v>
      </c>
      <c r="AA7" s="61">
        <v>210219.75</v>
      </c>
      <c r="AB7" s="61">
        <v>0</v>
      </c>
      <c r="AC7" s="61">
        <v>0</v>
      </c>
      <c r="AD7" s="61">
        <v>54580.5</v>
      </c>
      <c r="AE7" s="61">
        <v>0</v>
      </c>
      <c r="AF7" s="61">
        <v>1593397.12</v>
      </c>
      <c r="AG7" s="61">
        <v>526855.84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>
        <v>0</v>
      </c>
      <c r="AN7" s="61">
        <v>0</v>
      </c>
      <c r="AO7" s="61">
        <v>0</v>
      </c>
      <c r="AP7" s="61">
        <v>629562.57999999996</v>
      </c>
      <c r="AQ7" s="61">
        <v>1225295.1399999999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0</v>
      </c>
      <c r="AZ7" s="61">
        <v>0</v>
      </c>
      <c r="BA7" s="61">
        <v>0</v>
      </c>
      <c r="BB7" s="61">
        <v>0</v>
      </c>
      <c r="BC7" s="61">
        <v>0</v>
      </c>
      <c r="BD7" s="61">
        <v>760823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572265</v>
      </c>
      <c r="BP7" s="61">
        <v>0</v>
      </c>
      <c r="BQ7" s="95">
        <v>0</v>
      </c>
      <c r="BR7" s="61">
        <v>0</v>
      </c>
      <c r="BS7" s="61">
        <v>0</v>
      </c>
      <c r="BT7" s="61">
        <v>0</v>
      </c>
      <c r="BU7" s="61">
        <v>0</v>
      </c>
      <c r="BV7" s="61">
        <v>0</v>
      </c>
      <c r="BW7" s="61">
        <v>0</v>
      </c>
      <c r="BX7" s="61">
        <v>0</v>
      </c>
      <c r="BY7" s="61">
        <v>0</v>
      </c>
    </row>
    <row r="8" spans="1:77">
      <c r="A8" s="54" t="s">
        <v>106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0</v>
      </c>
      <c r="H8" s="55">
        <v>0</v>
      </c>
      <c r="I8" s="59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24686.68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0</v>
      </c>
      <c r="AM8" s="61">
        <v>0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  <c r="BQ8" s="95">
        <v>0</v>
      </c>
      <c r="BR8" s="61">
        <v>0</v>
      </c>
      <c r="BS8" s="61">
        <v>0</v>
      </c>
      <c r="BT8" s="61">
        <v>0</v>
      </c>
      <c r="BU8" s="61">
        <v>0</v>
      </c>
      <c r="BV8" s="61">
        <v>0</v>
      </c>
      <c r="BW8" s="61">
        <v>0</v>
      </c>
      <c r="BX8" s="61">
        <v>0</v>
      </c>
      <c r="BY8" s="61">
        <v>0</v>
      </c>
    </row>
    <row r="9" spans="1:77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0</v>
      </c>
      <c r="G9" s="55">
        <v>0</v>
      </c>
      <c r="H9" s="55">
        <v>0</v>
      </c>
      <c r="I9" s="59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105470.07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167387.42000000001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127919.65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0</v>
      </c>
      <c r="BB9" s="61">
        <v>0</v>
      </c>
      <c r="BC9" s="61">
        <v>0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  <c r="BQ9" s="95">
        <v>0</v>
      </c>
      <c r="BR9" s="61">
        <v>0</v>
      </c>
      <c r="BS9" s="61">
        <v>0</v>
      </c>
      <c r="BT9" s="61">
        <v>0</v>
      </c>
      <c r="BU9" s="61">
        <v>0</v>
      </c>
      <c r="BV9" s="61">
        <v>0</v>
      </c>
      <c r="BW9" s="61">
        <v>0</v>
      </c>
      <c r="BX9" s="61">
        <v>0</v>
      </c>
      <c r="BY9" s="61">
        <v>0</v>
      </c>
    </row>
    <row r="10" spans="1:77">
      <c r="A10" s="54" t="s">
        <v>107</v>
      </c>
      <c r="B10" s="55">
        <v>153360</v>
      </c>
      <c r="C10" s="55">
        <v>0</v>
      </c>
      <c r="D10" s="55">
        <v>0</v>
      </c>
      <c r="E10" s="55">
        <v>0</v>
      </c>
      <c r="F10" s="56">
        <v>0</v>
      </c>
      <c r="G10" s="56">
        <v>0</v>
      </c>
      <c r="H10" s="56">
        <v>0</v>
      </c>
      <c r="I10" s="59">
        <v>0</v>
      </c>
      <c r="J10" s="61">
        <v>0</v>
      </c>
      <c r="K10" s="61">
        <v>56232</v>
      </c>
      <c r="L10" s="61">
        <v>212184</v>
      </c>
      <c r="M10" s="61">
        <v>0</v>
      </c>
      <c r="N10" s="61">
        <v>0</v>
      </c>
      <c r="O10" s="61">
        <v>0</v>
      </c>
      <c r="P10" s="61">
        <v>31971.58</v>
      </c>
      <c r="Q10" s="61">
        <v>122400</v>
      </c>
      <c r="R10" s="61">
        <v>122400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62400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32906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95">
        <v>0</v>
      </c>
      <c r="BR10" s="61">
        <v>0</v>
      </c>
      <c r="BS10" s="61">
        <v>0</v>
      </c>
      <c r="BT10" s="61">
        <v>0</v>
      </c>
      <c r="BU10" s="61">
        <v>0</v>
      </c>
      <c r="BV10" s="61">
        <v>0</v>
      </c>
      <c r="BW10" s="61">
        <v>0</v>
      </c>
      <c r="BX10" s="61">
        <v>0</v>
      </c>
      <c r="BY10" s="61">
        <v>0</v>
      </c>
    </row>
    <row r="11" spans="1:77">
      <c r="A11" s="54" t="s">
        <v>20</v>
      </c>
      <c r="B11" s="55">
        <f>-D11</f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5">
        <v>0</v>
      </c>
      <c r="AF11" s="55">
        <v>0</v>
      </c>
      <c r="AG11" s="55">
        <v>0</v>
      </c>
      <c r="AH11" s="55">
        <v>0</v>
      </c>
      <c r="AI11" s="55">
        <v>0</v>
      </c>
      <c r="AJ11" s="55">
        <v>0</v>
      </c>
      <c r="AK11" s="55">
        <v>0</v>
      </c>
      <c r="AL11" s="55">
        <v>0</v>
      </c>
      <c r="AM11" s="55">
        <v>0</v>
      </c>
      <c r="AN11" s="55">
        <v>0</v>
      </c>
      <c r="AO11" s="55">
        <v>0</v>
      </c>
      <c r="AP11" s="55">
        <v>0</v>
      </c>
      <c r="AQ11" s="55">
        <v>0</v>
      </c>
      <c r="AR11" s="55">
        <v>0</v>
      </c>
      <c r="AS11" s="55">
        <v>0</v>
      </c>
      <c r="AT11" s="55">
        <v>0</v>
      </c>
      <c r="AU11" s="55">
        <v>0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0</v>
      </c>
      <c r="BD11" s="55">
        <v>0</v>
      </c>
      <c r="BE11" s="55">
        <v>0</v>
      </c>
      <c r="BF11" s="55">
        <v>0</v>
      </c>
      <c r="BG11" s="55">
        <v>0</v>
      </c>
      <c r="BH11" s="55">
        <v>0</v>
      </c>
      <c r="BI11" s="55">
        <v>0</v>
      </c>
      <c r="BJ11" s="55">
        <v>0</v>
      </c>
      <c r="BK11" s="55">
        <v>0</v>
      </c>
      <c r="BL11" s="55">
        <v>0</v>
      </c>
      <c r="BM11" s="55">
        <v>0</v>
      </c>
      <c r="BN11" s="55">
        <v>0</v>
      </c>
      <c r="BO11" s="55">
        <v>0</v>
      </c>
      <c r="BP11" s="55">
        <v>0</v>
      </c>
      <c r="BQ11" s="55">
        <v>0</v>
      </c>
      <c r="BR11" s="55">
        <v>0</v>
      </c>
      <c r="BS11" s="61">
        <v>0</v>
      </c>
      <c r="BT11" s="61">
        <v>0</v>
      </c>
      <c r="BU11" s="61">
        <v>0</v>
      </c>
      <c r="BV11" s="61">
        <v>0</v>
      </c>
      <c r="BW11" s="61">
        <v>13147140</v>
      </c>
      <c r="BX11" s="61">
        <v>0</v>
      </c>
      <c r="BY11" s="61">
        <v>37717709</v>
      </c>
    </row>
    <row r="12" spans="1:77">
      <c r="A12" s="54" t="s">
        <v>108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9">
        <v>0</v>
      </c>
      <c r="J12" s="61">
        <v>0</v>
      </c>
      <c r="K12" s="61">
        <v>0</v>
      </c>
      <c r="L12" s="61">
        <v>21146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59312.44</v>
      </c>
      <c r="AB12" s="61">
        <v>0</v>
      </c>
      <c r="AC12" s="61">
        <v>28381.03</v>
      </c>
      <c r="AD12" s="61">
        <v>0</v>
      </c>
      <c r="AE12" s="61">
        <v>0</v>
      </c>
      <c r="AF12" s="61">
        <v>37159.360000000001</v>
      </c>
      <c r="AG12" s="61">
        <v>0</v>
      </c>
      <c r="AH12" s="61">
        <v>0</v>
      </c>
      <c r="AI12" s="61">
        <v>0</v>
      </c>
      <c r="AJ12" s="61">
        <v>0</v>
      </c>
      <c r="AK12" s="61">
        <v>0</v>
      </c>
      <c r="AL12" s="61">
        <v>0</v>
      </c>
      <c r="AM12" s="61">
        <v>0</v>
      </c>
      <c r="AN12" s="61">
        <v>0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0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0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95">
        <v>0</v>
      </c>
      <c r="BR12" s="61">
        <v>0</v>
      </c>
      <c r="BS12" s="61">
        <v>0</v>
      </c>
      <c r="BT12" s="61">
        <v>0</v>
      </c>
      <c r="BU12" s="61">
        <v>0</v>
      </c>
      <c r="BV12" s="61">
        <v>144806</v>
      </c>
      <c r="BW12" s="61">
        <v>47495</v>
      </c>
      <c r="BX12" s="61">
        <v>136628</v>
      </c>
      <c r="BY12" s="61">
        <v>85522</v>
      </c>
    </row>
    <row r="13" spans="1:77">
      <c r="A13" s="54" t="s">
        <v>21</v>
      </c>
      <c r="B13" s="55">
        <v>2086605.51</v>
      </c>
      <c r="C13" s="55">
        <v>859193.22</v>
      </c>
      <c r="D13" s="55">
        <v>210711.66</v>
      </c>
      <c r="E13" s="56">
        <v>436262.89</v>
      </c>
      <c r="F13" s="55">
        <v>1279049.1100000001</v>
      </c>
      <c r="G13" s="55">
        <v>1113458.31</v>
      </c>
      <c r="H13" s="55">
        <v>392960.96</v>
      </c>
      <c r="I13" s="59">
        <v>136700</v>
      </c>
      <c r="J13" s="61">
        <v>551604.53</v>
      </c>
      <c r="K13" s="61">
        <v>594342.12</v>
      </c>
      <c r="L13" s="61">
        <v>374410.43</v>
      </c>
      <c r="M13" s="61">
        <v>1009303.02</v>
      </c>
      <c r="N13" s="61">
        <v>962306.03</v>
      </c>
      <c r="O13" s="61">
        <v>1393927.3</v>
      </c>
      <c r="P13" s="61">
        <v>1281144.8400000001</v>
      </c>
      <c r="Q13" s="61">
        <v>1729040.18</v>
      </c>
      <c r="R13" s="61">
        <v>2116451.33</v>
      </c>
      <c r="S13" s="61">
        <v>1598328.6</v>
      </c>
      <c r="T13" s="61">
        <v>3007247.58</v>
      </c>
      <c r="U13" s="61">
        <v>186823.37</v>
      </c>
      <c r="V13" s="61">
        <v>1654906.04</v>
      </c>
      <c r="W13" s="61">
        <v>826569.35</v>
      </c>
      <c r="X13" s="61">
        <v>3216935.86</v>
      </c>
      <c r="Y13" s="61">
        <v>2301537.7599999998</v>
      </c>
      <c r="Z13" s="61">
        <v>226334.22</v>
      </c>
      <c r="AA13" s="61">
        <v>3033103.71</v>
      </c>
      <c r="AB13" s="61">
        <v>1676846.79</v>
      </c>
      <c r="AC13" s="61">
        <v>592934.04</v>
      </c>
      <c r="AD13" s="61">
        <v>2046654.51</v>
      </c>
      <c r="AE13" s="61">
        <v>2585096.2000000002</v>
      </c>
      <c r="AF13" s="61">
        <v>1893678.96</v>
      </c>
      <c r="AG13" s="61">
        <v>544704.72</v>
      </c>
      <c r="AH13" s="61">
        <v>1526521.7</v>
      </c>
      <c r="AI13" s="61">
        <v>5223.8500000000004</v>
      </c>
      <c r="AJ13" s="61">
        <v>17538.599999999999</v>
      </c>
      <c r="AK13" s="61">
        <v>1271425.27</v>
      </c>
      <c r="AL13" s="61">
        <v>526548.02</v>
      </c>
      <c r="AM13" s="61">
        <v>1377856.84</v>
      </c>
      <c r="AN13" s="61">
        <v>2115691.61</v>
      </c>
      <c r="AO13" s="61">
        <v>2213807.2799999998</v>
      </c>
      <c r="AP13" s="61">
        <v>3019582.48</v>
      </c>
      <c r="AQ13" s="61">
        <v>2772948.87</v>
      </c>
      <c r="AR13" s="61">
        <v>4153632.03</v>
      </c>
      <c r="AS13" s="61">
        <v>3305175.12</v>
      </c>
      <c r="AT13" s="61">
        <v>235093.95</v>
      </c>
      <c r="AU13" s="61">
        <v>0</v>
      </c>
      <c r="AV13" s="61">
        <v>0</v>
      </c>
      <c r="AW13" s="61">
        <v>594269.39</v>
      </c>
      <c r="AX13" s="61">
        <v>355976.91</v>
      </c>
      <c r="AY13" s="61">
        <v>1427633.1</v>
      </c>
      <c r="AZ13" s="61">
        <v>2417796.7400000002</v>
      </c>
      <c r="BA13" s="61">
        <v>2194213</v>
      </c>
      <c r="BB13" s="61">
        <v>3267843</v>
      </c>
      <c r="BC13" s="61">
        <v>2797103</v>
      </c>
      <c r="BD13" s="61">
        <v>3102476</v>
      </c>
      <c r="BE13" s="61">
        <v>161084</v>
      </c>
      <c r="BF13" s="61">
        <v>573327</v>
      </c>
      <c r="BG13" s="61">
        <v>462633</v>
      </c>
      <c r="BH13" s="61">
        <v>278850</v>
      </c>
      <c r="BI13" s="61">
        <v>265602</v>
      </c>
      <c r="BJ13" s="61">
        <v>1225013</v>
      </c>
      <c r="BK13" s="61">
        <v>1699529</v>
      </c>
      <c r="BL13" s="61">
        <v>933718</v>
      </c>
      <c r="BM13" s="61">
        <v>453161</v>
      </c>
      <c r="BN13" s="61">
        <v>321604</v>
      </c>
      <c r="BO13" s="61">
        <v>815080</v>
      </c>
      <c r="BP13" s="61">
        <v>70213</v>
      </c>
      <c r="BQ13" s="95">
        <v>96007</v>
      </c>
      <c r="BR13" s="61">
        <v>134715</v>
      </c>
      <c r="BS13" s="61">
        <v>112117</v>
      </c>
      <c r="BT13" s="61">
        <v>101296</v>
      </c>
      <c r="BU13" s="61">
        <v>103422</v>
      </c>
      <c r="BV13" s="61">
        <v>0</v>
      </c>
      <c r="BW13" s="61">
        <v>49170</v>
      </c>
      <c r="BX13" s="61">
        <v>0</v>
      </c>
      <c r="BY13" s="61">
        <v>0</v>
      </c>
    </row>
    <row r="14" spans="1:77">
      <c r="A14" s="54" t="s">
        <v>66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9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51618.21</v>
      </c>
      <c r="Q14" s="61">
        <v>51789.65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183693.78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95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61">
        <v>0</v>
      </c>
    </row>
    <row r="15" spans="1:77">
      <c r="A15" s="54" t="s">
        <v>22</v>
      </c>
      <c r="B15" s="55">
        <v>0</v>
      </c>
      <c r="C15" s="55">
        <v>0</v>
      </c>
      <c r="D15" s="55">
        <v>0</v>
      </c>
      <c r="E15" s="56">
        <v>303123.59999999998</v>
      </c>
      <c r="F15" s="56">
        <v>517235.28</v>
      </c>
      <c r="G15" s="56">
        <v>0</v>
      </c>
      <c r="H15" s="56">
        <v>0</v>
      </c>
      <c r="I15" s="59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352439.74</v>
      </c>
      <c r="Q15" s="61">
        <v>171671.27</v>
      </c>
      <c r="R15" s="61">
        <v>1553412.86</v>
      </c>
      <c r="S15" s="61">
        <v>1030050.47</v>
      </c>
      <c r="T15" s="61">
        <v>1287065.98</v>
      </c>
      <c r="U15" s="61">
        <v>27179.18</v>
      </c>
      <c r="V15" s="61">
        <v>0</v>
      </c>
      <c r="W15" s="61">
        <v>0</v>
      </c>
      <c r="X15" s="61">
        <v>33845.19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623384.87</v>
      </c>
      <c r="AE15" s="61">
        <v>291691.90999999997</v>
      </c>
      <c r="AF15" s="61">
        <v>214686.6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728244.47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649056</v>
      </c>
      <c r="BB15" s="61">
        <v>331110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15887</v>
      </c>
      <c r="BI15" s="61">
        <v>0</v>
      </c>
      <c r="BJ15" s="61">
        <v>2328435</v>
      </c>
      <c r="BK15" s="61">
        <v>0</v>
      </c>
      <c r="BL15" s="61">
        <v>0</v>
      </c>
      <c r="BM15" s="61">
        <v>0</v>
      </c>
      <c r="BN15" s="61">
        <v>0</v>
      </c>
      <c r="BO15" s="61">
        <v>43843</v>
      </c>
      <c r="BP15" s="61">
        <v>0</v>
      </c>
      <c r="BQ15" s="95">
        <v>0</v>
      </c>
      <c r="BR15" s="61">
        <v>0</v>
      </c>
      <c r="BS15" s="61">
        <v>0</v>
      </c>
      <c r="BT15" s="61">
        <v>0</v>
      </c>
      <c r="BU15" s="61">
        <v>0</v>
      </c>
      <c r="BV15" s="61">
        <v>0</v>
      </c>
      <c r="BW15" s="61">
        <v>0</v>
      </c>
      <c r="BX15" s="61">
        <v>12858600</v>
      </c>
      <c r="BY15" s="61">
        <v>14051658</v>
      </c>
    </row>
    <row r="16" spans="1:77">
      <c r="A16" s="54" t="s">
        <v>25</v>
      </c>
      <c r="B16" s="55">
        <v>12952412.08</v>
      </c>
      <c r="C16" s="55">
        <v>11018637.32</v>
      </c>
      <c r="D16" s="55">
        <v>6554860.0800000001</v>
      </c>
      <c r="E16" s="55">
        <v>5574815.5499999998</v>
      </c>
      <c r="F16" s="55">
        <v>2088162.61</v>
      </c>
      <c r="G16" s="55">
        <v>5184763.58</v>
      </c>
      <c r="H16" s="55">
        <v>21973.23</v>
      </c>
      <c r="I16" s="59">
        <v>3833663.64</v>
      </c>
      <c r="J16" s="61">
        <v>3298533.87</v>
      </c>
      <c r="K16" s="61">
        <v>3154407.69</v>
      </c>
      <c r="L16" s="61">
        <v>4140310.93</v>
      </c>
      <c r="M16" s="61">
        <v>4681719.9800000004</v>
      </c>
      <c r="N16" s="61">
        <v>10654175.93</v>
      </c>
      <c r="O16" s="61">
        <v>492948.94</v>
      </c>
      <c r="P16" s="61">
        <v>7092133.75</v>
      </c>
      <c r="Q16" s="61">
        <v>939100.49</v>
      </c>
      <c r="R16" s="61">
        <v>5716301.7699999996</v>
      </c>
      <c r="S16" s="61">
        <v>6669255.7800000003</v>
      </c>
      <c r="T16" s="61">
        <v>219892.08</v>
      </c>
      <c r="U16" s="61">
        <v>6686993.3099999996</v>
      </c>
      <c r="V16" s="61">
        <v>3960480.47</v>
      </c>
      <c r="W16" s="61">
        <v>9591471.7599999998</v>
      </c>
      <c r="X16" s="61">
        <v>13316189.83</v>
      </c>
      <c r="Y16" s="61">
        <v>14826696.02</v>
      </c>
      <c r="Z16" s="61">
        <v>12548314.640000001</v>
      </c>
      <c r="AA16" s="61">
        <v>7785016.1299999999</v>
      </c>
      <c r="AB16" s="61">
        <v>11252963.1</v>
      </c>
      <c r="AC16" s="61">
        <v>10026501.42</v>
      </c>
      <c r="AD16" s="61">
        <v>16599088.67</v>
      </c>
      <c r="AE16" s="61">
        <v>18058559.289999999</v>
      </c>
      <c r="AF16" s="61">
        <v>15587123.460000001</v>
      </c>
      <c r="AG16" s="61">
        <v>7944635.9900000002</v>
      </c>
      <c r="AH16" s="61">
        <v>11820022.880000001</v>
      </c>
      <c r="AI16" s="61">
        <v>8657655.1099999994</v>
      </c>
      <c r="AJ16" s="61">
        <v>5967745.0700000003</v>
      </c>
      <c r="AK16" s="61">
        <v>2957815.02</v>
      </c>
      <c r="AL16" s="61">
        <v>5981075.6500000004</v>
      </c>
      <c r="AM16" s="61">
        <v>6892573.9900000002</v>
      </c>
      <c r="AN16" s="61">
        <v>8536964.3800000008</v>
      </c>
      <c r="AO16" s="61">
        <v>9968869.2699999996</v>
      </c>
      <c r="AP16" s="61">
        <v>7994223.21</v>
      </c>
      <c r="AQ16" s="61">
        <v>10291880.49</v>
      </c>
      <c r="AR16" s="61">
        <v>1115283.8600000001</v>
      </c>
      <c r="AS16" s="61">
        <v>4691168.3899999997</v>
      </c>
      <c r="AT16" s="61">
        <v>4166853.54</v>
      </c>
      <c r="AU16" s="61">
        <v>6421097.79</v>
      </c>
      <c r="AV16" s="61">
        <v>10230840.27</v>
      </c>
      <c r="AW16" s="61">
        <v>11042045.109999999</v>
      </c>
      <c r="AX16" s="61">
        <v>10573123.779999999</v>
      </c>
      <c r="AY16" s="61">
        <v>18439352.420000002</v>
      </c>
      <c r="AZ16" s="61">
        <v>12723091.050000001</v>
      </c>
      <c r="BA16" s="61">
        <v>13535979</v>
      </c>
      <c r="BB16" s="61">
        <v>11392514</v>
      </c>
      <c r="BC16" s="61">
        <v>5826010</v>
      </c>
      <c r="BD16" s="61">
        <v>19100656</v>
      </c>
      <c r="BE16" s="61">
        <v>6631768</v>
      </c>
      <c r="BF16" s="61">
        <v>5352121</v>
      </c>
      <c r="BG16" s="61">
        <v>9348337</v>
      </c>
      <c r="BH16" s="61">
        <v>6451462</v>
      </c>
      <c r="BI16" s="61">
        <v>10077429</v>
      </c>
      <c r="BJ16" s="61">
        <v>15424892</v>
      </c>
      <c r="BK16" s="61">
        <v>11096639</v>
      </c>
      <c r="BL16" s="61">
        <v>11183770</v>
      </c>
      <c r="BM16" s="61">
        <v>16387944</v>
      </c>
      <c r="BN16" s="61">
        <v>13626867</v>
      </c>
      <c r="BO16" s="61">
        <v>8381874</v>
      </c>
      <c r="BP16" s="61">
        <v>10149939</v>
      </c>
      <c r="BQ16" s="95">
        <v>12018436</v>
      </c>
      <c r="BR16" s="61">
        <v>1080919</v>
      </c>
      <c r="BS16" s="61">
        <v>4915544</v>
      </c>
      <c r="BT16" s="61">
        <v>9184995</v>
      </c>
      <c r="BU16" s="61">
        <v>13671388</v>
      </c>
      <c r="BV16" s="61">
        <v>8920186</v>
      </c>
      <c r="BW16" s="61">
        <v>12486442</v>
      </c>
      <c r="BX16" s="61">
        <v>1833132</v>
      </c>
      <c r="BY16" s="61">
        <v>4136223</v>
      </c>
    </row>
    <row r="17" spans="1:77">
      <c r="A17" s="54" t="s">
        <v>109</v>
      </c>
      <c r="B17" s="55">
        <v>970585.01</v>
      </c>
      <c r="C17" s="55">
        <v>401115.43</v>
      </c>
      <c r="D17" s="55">
        <v>696297.87</v>
      </c>
      <c r="E17" s="55">
        <v>1466980.38</v>
      </c>
      <c r="F17" s="56">
        <v>580022.72</v>
      </c>
      <c r="G17" s="56">
        <v>1658188.31</v>
      </c>
      <c r="H17" s="56">
        <v>761316.18</v>
      </c>
      <c r="I17" s="59">
        <v>109659.7</v>
      </c>
      <c r="J17" s="61">
        <v>725831.63</v>
      </c>
      <c r="K17" s="61">
        <v>34631.75</v>
      </c>
      <c r="L17" s="61">
        <v>1490088.53</v>
      </c>
      <c r="M17" s="61">
        <v>592976.93000000005</v>
      </c>
      <c r="N17" s="61">
        <v>1680455.55</v>
      </c>
      <c r="O17" s="61">
        <v>754711.13</v>
      </c>
      <c r="P17" s="61">
        <v>374349.15</v>
      </c>
      <c r="Q17" s="61">
        <v>349010.47</v>
      </c>
      <c r="R17" s="61">
        <v>733669.08</v>
      </c>
      <c r="S17" s="61">
        <v>597511.12</v>
      </c>
      <c r="T17" s="61">
        <v>384610.5</v>
      </c>
      <c r="U17" s="61">
        <v>19514.61</v>
      </c>
      <c r="V17" s="61">
        <v>1096327.6299999999</v>
      </c>
      <c r="W17" s="61">
        <v>0</v>
      </c>
      <c r="X17" s="61">
        <v>0</v>
      </c>
      <c r="Y17" s="61">
        <v>49462.400000000001</v>
      </c>
      <c r="Z17" s="61">
        <v>0</v>
      </c>
      <c r="AA17" s="61">
        <v>1835122.51</v>
      </c>
      <c r="AB17" s="61">
        <v>0</v>
      </c>
      <c r="AC17" s="61">
        <v>256851.23</v>
      </c>
      <c r="AD17" s="61">
        <v>472978.58</v>
      </c>
      <c r="AE17" s="61">
        <v>587197.80000000005</v>
      </c>
      <c r="AF17" s="61">
        <v>47128.4</v>
      </c>
      <c r="AG17" s="61">
        <v>0</v>
      </c>
      <c r="AH17" s="61">
        <v>0</v>
      </c>
      <c r="AI17" s="61">
        <v>27226.32</v>
      </c>
      <c r="AJ17" s="61">
        <v>0</v>
      </c>
      <c r="AK17" s="61">
        <v>0</v>
      </c>
      <c r="AL17" s="61">
        <v>0</v>
      </c>
      <c r="AM17" s="61">
        <v>50</v>
      </c>
      <c r="AN17" s="61">
        <v>8089927.2400000002</v>
      </c>
      <c r="AO17" s="61">
        <v>280224.67</v>
      </c>
      <c r="AP17" s="61">
        <v>1862207.5</v>
      </c>
      <c r="AQ17" s="61">
        <v>0</v>
      </c>
      <c r="AR17" s="61">
        <v>601716.17000000004</v>
      </c>
      <c r="AS17" s="61">
        <v>0</v>
      </c>
      <c r="AT17" s="61">
        <v>988813.21</v>
      </c>
      <c r="AU17" s="61">
        <v>0</v>
      </c>
      <c r="AV17" s="61">
        <v>0</v>
      </c>
      <c r="AW17" s="61">
        <v>1042871.22</v>
      </c>
      <c r="AX17" s="61">
        <v>592234.66</v>
      </c>
      <c r="AY17" s="61">
        <v>118992.27</v>
      </c>
      <c r="AZ17" s="61">
        <v>1367655.89</v>
      </c>
      <c r="BA17" s="61">
        <v>842651</v>
      </c>
      <c r="BB17" s="61">
        <v>3660241</v>
      </c>
      <c r="BC17" s="61">
        <v>1547618</v>
      </c>
      <c r="BD17" s="61">
        <v>15428</v>
      </c>
      <c r="BE17" s="61">
        <v>282481</v>
      </c>
      <c r="BF17" s="61">
        <v>0</v>
      </c>
      <c r="BG17" s="61">
        <v>113635</v>
      </c>
      <c r="BH17" s="61">
        <v>220157</v>
      </c>
      <c r="BI17" s="61">
        <v>215402</v>
      </c>
      <c r="BJ17" s="61">
        <v>305426</v>
      </c>
      <c r="BK17" s="61">
        <v>185051</v>
      </c>
      <c r="BL17" s="61">
        <v>277064</v>
      </c>
      <c r="BM17" s="61">
        <v>0</v>
      </c>
      <c r="BN17" s="61">
        <v>2024841</v>
      </c>
      <c r="BO17" s="61">
        <v>234290</v>
      </c>
      <c r="BP17" s="61">
        <v>0</v>
      </c>
      <c r="BQ17" s="95">
        <v>146149</v>
      </c>
      <c r="BR17" s="61">
        <v>29122</v>
      </c>
      <c r="BS17" s="61">
        <v>594</v>
      </c>
      <c r="BT17" s="61">
        <v>2299885</v>
      </c>
      <c r="BU17" s="61">
        <v>2827203</v>
      </c>
      <c r="BV17" s="61">
        <v>311427</v>
      </c>
      <c r="BW17" s="61">
        <v>610683</v>
      </c>
      <c r="BX17" s="61">
        <v>0</v>
      </c>
      <c r="BY17" s="61">
        <v>0</v>
      </c>
    </row>
    <row r="18" spans="1:77">
      <c r="A18" s="54" t="s">
        <v>23</v>
      </c>
      <c r="B18" s="55">
        <v>0</v>
      </c>
      <c r="C18" s="55">
        <v>0</v>
      </c>
      <c r="D18" s="55">
        <v>0</v>
      </c>
      <c r="E18" s="56">
        <v>0</v>
      </c>
      <c r="F18" s="55">
        <v>0</v>
      </c>
      <c r="G18" s="55">
        <v>0</v>
      </c>
      <c r="H18" s="55">
        <v>0</v>
      </c>
      <c r="I18" s="59">
        <v>0</v>
      </c>
      <c r="J18" s="61">
        <v>0</v>
      </c>
      <c r="K18" s="61">
        <v>0</v>
      </c>
      <c r="L18" s="61">
        <v>0</v>
      </c>
      <c r="M18" s="61">
        <v>61186.03</v>
      </c>
      <c r="N18" s="61">
        <v>0</v>
      </c>
      <c r="O18" s="61">
        <v>0</v>
      </c>
      <c r="P18" s="61">
        <v>115909.32</v>
      </c>
      <c r="Q18" s="61">
        <v>0</v>
      </c>
      <c r="R18" s="61">
        <v>0</v>
      </c>
      <c r="S18" s="61">
        <v>0</v>
      </c>
      <c r="T18" s="61">
        <v>127199.26</v>
      </c>
      <c r="U18" s="61">
        <v>0</v>
      </c>
      <c r="V18" s="61">
        <v>59574.3</v>
      </c>
      <c r="W18" s="61">
        <v>71792.740000000005</v>
      </c>
      <c r="X18" s="61">
        <v>0</v>
      </c>
      <c r="Y18" s="61">
        <v>0</v>
      </c>
      <c r="Z18" s="61">
        <v>66985.58</v>
      </c>
      <c r="AA18" s="61">
        <v>0</v>
      </c>
      <c r="AB18" s="61">
        <v>0</v>
      </c>
      <c r="AC18" s="61">
        <v>0</v>
      </c>
      <c r="AD18" s="61">
        <v>66972.63</v>
      </c>
      <c r="AE18" s="61">
        <v>0</v>
      </c>
      <c r="AF18" s="61">
        <v>0</v>
      </c>
      <c r="AG18" s="61">
        <v>0</v>
      </c>
      <c r="AH18" s="61">
        <v>77648.73</v>
      </c>
      <c r="AI18" s="61">
        <v>0</v>
      </c>
      <c r="AJ18" s="61">
        <v>19790.990000000002</v>
      </c>
      <c r="AK18" s="61">
        <v>116796.32</v>
      </c>
      <c r="AL18" s="61">
        <v>78059.31</v>
      </c>
      <c r="AM18" s="61">
        <v>0</v>
      </c>
      <c r="AN18" s="61">
        <v>77590.320000000007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135354.65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67104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134262</v>
      </c>
      <c r="BP18" s="61">
        <v>0</v>
      </c>
      <c r="BQ18" s="95">
        <v>0</v>
      </c>
      <c r="BR18" s="61">
        <v>0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162549</v>
      </c>
      <c r="BY18" s="61">
        <v>430382</v>
      </c>
    </row>
    <row r="19" spans="1:77">
      <c r="A19" s="57" t="s">
        <v>110</v>
      </c>
      <c r="B19" s="55">
        <v>0</v>
      </c>
      <c r="C19" s="55">
        <v>0</v>
      </c>
      <c r="D19" s="55">
        <v>330579.75</v>
      </c>
      <c r="E19" s="55">
        <v>0</v>
      </c>
      <c r="F19" s="55">
        <v>0</v>
      </c>
      <c r="G19" s="55">
        <v>0</v>
      </c>
      <c r="H19" s="55">
        <v>0</v>
      </c>
      <c r="I19" s="59">
        <v>0</v>
      </c>
      <c r="J19" s="61">
        <v>0</v>
      </c>
      <c r="K19" s="61">
        <v>0</v>
      </c>
      <c r="L19" s="61">
        <v>11314.12</v>
      </c>
      <c r="M19" s="61">
        <v>0</v>
      </c>
      <c r="N19" s="61">
        <v>226285.23</v>
      </c>
      <c r="O19" s="61">
        <v>0</v>
      </c>
      <c r="P19" s="61">
        <v>189896.22</v>
      </c>
      <c r="Q19" s="61">
        <v>0</v>
      </c>
      <c r="R19" s="61">
        <v>0</v>
      </c>
      <c r="S19" s="61">
        <v>172465.87</v>
      </c>
      <c r="T19" s="61">
        <v>263919.68</v>
      </c>
      <c r="U19" s="61">
        <v>160404.68</v>
      </c>
      <c r="V19" s="61">
        <v>0</v>
      </c>
      <c r="W19" s="61">
        <v>0</v>
      </c>
      <c r="X19" s="61">
        <v>0</v>
      </c>
      <c r="Y19" s="61">
        <v>0</v>
      </c>
      <c r="Z19" s="61">
        <v>291262.56</v>
      </c>
      <c r="AA19" s="61">
        <v>0</v>
      </c>
      <c r="AB19" s="61">
        <v>34968.129999999997</v>
      </c>
      <c r="AC19" s="61">
        <v>341346.43</v>
      </c>
      <c r="AD19" s="61">
        <v>40881.19</v>
      </c>
      <c r="AE19" s="61">
        <v>350983.37</v>
      </c>
      <c r="AF19" s="61">
        <v>0</v>
      </c>
      <c r="AG19" s="61">
        <v>154200.47</v>
      </c>
      <c r="AH19" s="61">
        <v>0</v>
      </c>
      <c r="AI19" s="61">
        <v>0</v>
      </c>
      <c r="AJ19" s="61">
        <v>0</v>
      </c>
      <c r="AK19" s="61">
        <v>48284.86</v>
      </c>
      <c r="AL19" s="61">
        <v>0</v>
      </c>
      <c r="AM19" s="61">
        <v>129362.6</v>
      </c>
      <c r="AN19" s="61">
        <v>135110.57999999999</v>
      </c>
      <c r="AO19" s="61">
        <v>144812.89000000001</v>
      </c>
      <c r="AP19" s="61">
        <v>90475.5</v>
      </c>
      <c r="AQ19" s="61">
        <v>127449.65</v>
      </c>
      <c r="AR19" s="61">
        <v>135164.97</v>
      </c>
      <c r="AS19" s="61">
        <v>0</v>
      </c>
      <c r="AT19" s="61">
        <v>0</v>
      </c>
      <c r="AU19" s="61">
        <v>0</v>
      </c>
      <c r="AV19" s="61">
        <v>0</v>
      </c>
      <c r="AW19" s="61">
        <v>160997.1</v>
      </c>
      <c r="AX19" s="61">
        <v>115978.61</v>
      </c>
      <c r="AY19" s="61">
        <v>0</v>
      </c>
      <c r="AZ19" s="61">
        <v>254973.22</v>
      </c>
      <c r="BA19" s="61">
        <v>0</v>
      </c>
      <c r="BB19" s="61">
        <v>136429</v>
      </c>
      <c r="BC19" s="61">
        <v>0</v>
      </c>
      <c r="BD19" s="61">
        <v>121378</v>
      </c>
      <c r="BE19" s="61">
        <v>145100</v>
      </c>
      <c r="BF19" s="61">
        <v>0</v>
      </c>
      <c r="BG19" s="61">
        <v>19170</v>
      </c>
      <c r="BH19" s="61">
        <v>169609</v>
      </c>
      <c r="BI19" s="61">
        <v>15975</v>
      </c>
      <c r="BJ19" s="61">
        <v>265180</v>
      </c>
      <c r="BK19" s="61">
        <v>0</v>
      </c>
      <c r="BL19" s="61">
        <v>302299</v>
      </c>
      <c r="BM19" s="61">
        <v>199141</v>
      </c>
      <c r="BN19" s="61">
        <v>0</v>
      </c>
      <c r="BO19" s="61">
        <v>0</v>
      </c>
      <c r="BP19" s="61">
        <v>358522</v>
      </c>
      <c r="BQ19" s="95">
        <v>0</v>
      </c>
      <c r="BR19" s="61">
        <v>0</v>
      </c>
      <c r="BS19" s="61">
        <v>143516</v>
      </c>
      <c r="BT19" s="61">
        <v>0</v>
      </c>
      <c r="BU19" s="61">
        <v>101096</v>
      </c>
      <c r="BV19" s="61">
        <v>141069</v>
      </c>
      <c r="BW19" s="61">
        <v>0</v>
      </c>
      <c r="BX19" s="61">
        <v>0</v>
      </c>
      <c r="BY19" s="61">
        <v>0</v>
      </c>
    </row>
    <row r="20" spans="1:77">
      <c r="A20" s="54" t="s">
        <v>111</v>
      </c>
      <c r="B20" s="55">
        <v>0</v>
      </c>
      <c r="C20" s="55">
        <v>0</v>
      </c>
      <c r="D20" s="55">
        <v>0</v>
      </c>
      <c r="E20" s="55">
        <v>0</v>
      </c>
      <c r="F20" s="56">
        <v>0</v>
      </c>
      <c r="G20" s="56">
        <v>0</v>
      </c>
      <c r="H20" s="56">
        <v>0</v>
      </c>
      <c r="I20" s="59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16595.36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95">
        <v>0</v>
      </c>
      <c r="BR20" s="61">
        <v>0</v>
      </c>
      <c r="BS20" s="61">
        <v>0</v>
      </c>
      <c r="BT20" s="61">
        <v>0</v>
      </c>
      <c r="BU20" s="61">
        <v>0</v>
      </c>
      <c r="BV20" s="61">
        <v>0</v>
      </c>
      <c r="BW20" s="61">
        <v>0</v>
      </c>
      <c r="BX20" s="61">
        <v>0</v>
      </c>
      <c r="BY20" s="61">
        <v>0</v>
      </c>
    </row>
    <row r="21" spans="1:77">
      <c r="A21" s="54" t="s">
        <v>44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95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0</v>
      </c>
      <c r="BY21" s="61">
        <v>0</v>
      </c>
    </row>
    <row r="22" spans="1:77">
      <c r="A22" s="54" t="s">
        <v>112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5">
        <v>0</v>
      </c>
      <c r="AM22" s="55">
        <v>0</v>
      </c>
      <c r="AN22" s="55">
        <v>0</v>
      </c>
      <c r="AO22" s="55">
        <v>0</v>
      </c>
      <c r="AP22" s="55">
        <v>0</v>
      </c>
      <c r="AQ22" s="55">
        <v>0</v>
      </c>
      <c r="AR22" s="55">
        <v>0</v>
      </c>
      <c r="AS22" s="55">
        <v>0</v>
      </c>
      <c r="AT22" s="55">
        <v>0</v>
      </c>
      <c r="AU22" s="55">
        <v>0</v>
      </c>
      <c r="AV22" s="55">
        <v>0</v>
      </c>
      <c r="AW22" s="55">
        <v>0</v>
      </c>
      <c r="AX22" s="55">
        <v>0</v>
      </c>
      <c r="AY22" s="55">
        <v>0</v>
      </c>
      <c r="AZ22" s="55">
        <v>0</v>
      </c>
      <c r="BA22" s="55">
        <v>0</v>
      </c>
      <c r="BB22" s="55">
        <v>0</v>
      </c>
      <c r="BC22" s="55">
        <v>0</v>
      </c>
      <c r="BD22" s="55">
        <v>0</v>
      </c>
      <c r="BE22" s="55">
        <v>0</v>
      </c>
      <c r="BF22" s="61">
        <v>349145</v>
      </c>
      <c r="BG22" s="61">
        <v>0</v>
      </c>
      <c r="BH22" s="61">
        <v>0</v>
      </c>
      <c r="BI22" s="61">
        <v>0</v>
      </c>
      <c r="BJ22" s="61">
        <v>0</v>
      </c>
      <c r="BK22" s="61">
        <v>0</v>
      </c>
      <c r="BL22" s="61">
        <v>0</v>
      </c>
      <c r="BM22" s="61">
        <v>0</v>
      </c>
      <c r="BN22" s="61">
        <v>0</v>
      </c>
      <c r="BO22" s="61">
        <v>182766</v>
      </c>
      <c r="BP22" s="61">
        <v>0</v>
      </c>
      <c r="BQ22" s="95">
        <v>0</v>
      </c>
      <c r="BR22" s="61">
        <v>266308</v>
      </c>
      <c r="BS22" s="61">
        <v>0</v>
      </c>
      <c r="BT22" s="61">
        <v>0</v>
      </c>
      <c r="BU22" s="61">
        <v>0</v>
      </c>
      <c r="BV22" s="61">
        <v>0</v>
      </c>
      <c r="BW22" s="61">
        <v>0</v>
      </c>
      <c r="BX22" s="61">
        <v>0</v>
      </c>
      <c r="BY22" s="61">
        <v>0</v>
      </c>
    </row>
    <row r="23" spans="1:77">
      <c r="A23" s="54" t="s">
        <v>92</v>
      </c>
      <c r="B23" s="55">
        <v>100731.75</v>
      </c>
      <c r="C23" s="55">
        <v>63155.38</v>
      </c>
      <c r="D23" s="55">
        <v>0</v>
      </c>
      <c r="E23" s="55">
        <v>104355.19</v>
      </c>
      <c r="F23" s="55">
        <v>0</v>
      </c>
      <c r="G23" s="55">
        <v>100439.2</v>
      </c>
      <c r="H23" s="55">
        <v>198541.98</v>
      </c>
      <c r="I23" s="59">
        <v>195805.17</v>
      </c>
      <c r="J23" s="61">
        <v>106337.45</v>
      </c>
      <c r="K23" s="61">
        <v>105440.87</v>
      </c>
      <c r="L23" s="61">
        <v>106273.8</v>
      </c>
      <c r="M23" s="61">
        <v>103825.8</v>
      </c>
      <c r="N23" s="61">
        <v>0</v>
      </c>
      <c r="O23" s="61">
        <v>0</v>
      </c>
      <c r="P23" s="61">
        <v>103967.7</v>
      </c>
      <c r="Q23" s="61">
        <v>0</v>
      </c>
      <c r="R23" s="61">
        <v>103123.07</v>
      </c>
      <c r="S23" s="61">
        <v>0</v>
      </c>
      <c r="T23" s="61">
        <v>0</v>
      </c>
      <c r="U23" s="61">
        <v>0</v>
      </c>
      <c r="V23" s="61">
        <v>214037.21</v>
      </c>
      <c r="W23" s="61">
        <v>0</v>
      </c>
      <c r="X23" s="61">
        <v>0</v>
      </c>
      <c r="Y23" s="61">
        <v>0</v>
      </c>
      <c r="Z23" s="61">
        <v>0</v>
      </c>
      <c r="AA23" s="61">
        <v>107751.39</v>
      </c>
      <c r="AB23" s="61">
        <v>107626.93</v>
      </c>
      <c r="AC23" s="61">
        <v>0</v>
      </c>
      <c r="AD23" s="61">
        <v>96248.83</v>
      </c>
      <c r="AE23" s="61">
        <v>0</v>
      </c>
      <c r="AF23" s="61">
        <v>94871.65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0</v>
      </c>
      <c r="AO23" s="61">
        <v>113067.9</v>
      </c>
      <c r="AP23" s="61">
        <v>0</v>
      </c>
      <c r="AQ23" s="61">
        <v>0</v>
      </c>
      <c r="AR23" s="61">
        <v>229058.06</v>
      </c>
      <c r="AS23" s="61">
        <v>0</v>
      </c>
      <c r="AT23" s="61">
        <v>0</v>
      </c>
      <c r="AU23" s="61">
        <v>108017.19</v>
      </c>
      <c r="AV23" s="61">
        <v>0</v>
      </c>
      <c r="AW23" s="61">
        <v>0</v>
      </c>
      <c r="AX23" s="61">
        <v>113112.29</v>
      </c>
      <c r="AY23" s="61">
        <v>0</v>
      </c>
      <c r="AZ23" s="61">
        <v>112775.69</v>
      </c>
      <c r="BA23" s="61">
        <v>0</v>
      </c>
      <c r="BB23" s="61">
        <v>0</v>
      </c>
      <c r="BC23" s="61">
        <v>0</v>
      </c>
      <c r="BD23" s="61">
        <v>112654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111289</v>
      </c>
      <c r="BK23" s="61">
        <v>0</v>
      </c>
      <c r="BL23" s="61">
        <v>110036</v>
      </c>
      <c r="BM23" s="61">
        <v>108939</v>
      </c>
      <c r="BN23" s="61">
        <v>109213</v>
      </c>
      <c r="BO23" s="61">
        <v>0</v>
      </c>
      <c r="BP23" s="61">
        <v>0</v>
      </c>
      <c r="BQ23" s="95">
        <v>0</v>
      </c>
      <c r="BR23" s="61">
        <v>0</v>
      </c>
      <c r="BS23" s="61">
        <v>0</v>
      </c>
      <c r="BT23" s="61">
        <v>0</v>
      </c>
      <c r="BU23" s="61">
        <v>114879</v>
      </c>
      <c r="BV23" s="61">
        <v>0</v>
      </c>
      <c r="BW23" s="61">
        <v>104823</v>
      </c>
      <c r="BX23" s="61">
        <v>164928</v>
      </c>
      <c r="BY23" s="61">
        <v>46479</v>
      </c>
    </row>
    <row r="24" spans="1:77">
      <c r="A24" s="54" t="s">
        <v>45</v>
      </c>
      <c r="B24" s="55">
        <v>97738.9</v>
      </c>
      <c r="C24" s="55">
        <v>0</v>
      </c>
      <c r="D24" s="55">
        <v>0</v>
      </c>
      <c r="E24" s="55">
        <v>84723.56</v>
      </c>
      <c r="F24" s="55">
        <v>0</v>
      </c>
      <c r="G24" s="55">
        <v>0</v>
      </c>
      <c r="H24" s="55">
        <v>99228.81</v>
      </c>
      <c r="I24" s="59">
        <v>27933.98</v>
      </c>
      <c r="J24" s="61">
        <v>0</v>
      </c>
      <c r="K24" s="61">
        <v>0</v>
      </c>
      <c r="L24" s="61">
        <v>67567.5</v>
      </c>
      <c r="M24" s="61">
        <v>0</v>
      </c>
      <c r="N24" s="61">
        <v>0</v>
      </c>
      <c r="O24" s="61">
        <v>0</v>
      </c>
      <c r="P24" s="61">
        <v>30917.03</v>
      </c>
      <c r="Q24" s="61">
        <v>0</v>
      </c>
      <c r="R24" s="61">
        <v>54160.76</v>
      </c>
      <c r="S24" s="61">
        <v>0</v>
      </c>
      <c r="T24" s="61">
        <v>0</v>
      </c>
      <c r="U24" s="61">
        <v>121725.83</v>
      </c>
      <c r="V24" s="61">
        <v>0</v>
      </c>
      <c r="W24" s="61">
        <v>0</v>
      </c>
      <c r="X24" s="61">
        <v>0</v>
      </c>
      <c r="Y24" s="61">
        <v>0</v>
      </c>
      <c r="Z24" s="61">
        <v>2201.36</v>
      </c>
      <c r="AA24" s="61">
        <v>0</v>
      </c>
      <c r="AB24" s="61">
        <v>225584.7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10.8</v>
      </c>
      <c r="AL24" s="61">
        <v>279150</v>
      </c>
      <c r="AM24" s="61">
        <v>0</v>
      </c>
      <c r="AN24" s="61">
        <v>85536</v>
      </c>
      <c r="AO24" s="61">
        <v>0</v>
      </c>
      <c r="AP24" s="61">
        <v>0</v>
      </c>
      <c r="AQ24" s="61">
        <v>49920</v>
      </c>
      <c r="AR24" s="61">
        <v>0</v>
      </c>
      <c r="AS24" s="61">
        <v>0</v>
      </c>
      <c r="AT24" s="61">
        <v>1839.18</v>
      </c>
      <c r="AU24" s="61">
        <v>0</v>
      </c>
      <c r="AV24" s="61">
        <v>0</v>
      </c>
      <c r="AW24" s="61">
        <v>0</v>
      </c>
      <c r="AX24" s="61">
        <v>0</v>
      </c>
      <c r="AY24" s="61">
        <v>28320</v>
      </c>
      <c r="AZ24" s="61">
        <v>0</v>
      </c>
      <c r="BA24" s="61">
        <v>0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39720</v>
      </c>
      <c r="BO24" s="61">
        <v>84537</v>
      </c>
      <c r="BP24" s="61">
        <v>0</v>
      </c>
      <c r="BQ24" s="95">
        <v>0</v>
      </c>
      <c r="BR24" s="61">
        <v>0</v>
      </c>
      <c r="BS24" s="61">
        <v>224131</v>
      </c>
      <c r="BT24" s="61">
        <v>0</v>
      </c>
      <c r="BU24" s="61">
        <v>39720</v>
      </c>
      <c r="BV24" s="61">
        <v>224503</v>
      </c>
      <c r="BW24" s="61">
        <v>157510</v>
      </c>
      <c r="BX24" s="61">
        <v>2841688</v>
      </c>
      <c r="BY24" s="61">
        <v>12691360</v>
      </c>
    </row>
    <row r="25" spans="1:77">
      <c r="A25" s="54" t="s">
        <v>27</v>
      </c>
      <c r="B25" s="55">
        <v>6307493.2800000003</v>
      </c>
      <c r="C25" s="55">
        <v>1503214.08</v>
      </c>
      <c r="D25" s="55">
        <v>12353972.130000001</v>
      </c>
      <c r="E25" s="55">
        <v>1697710.87</v>
      </c>
      <c r="F25" s="56">
        <v>0</v>
      </c>
      <c r="G25" s="56">
        <v>1570113.48</v>
      </c>
      <c r="H25" s="56">
        <v>45532.56</v>
      </c>
      <c r="I25" s="59">
        <v>1629606.07</v>
      </c>
      <c r="J25" s="61">
        <v>549368.52</v>
      </c>
      <c r="K25" s="61">
        <v>387944.18</v>
      </c>
      <c r="L25" s="61">
        <v>687674.02</v>
      </c>
      <c r="M25" s="61">
        <v>1953465.89</v>
      </c>
      <c r="N25" s="61">
        <v>3341837</v>
      </c>
      <c r="O25" s="61">
        <v>947629.03</v>
      </c>
      <c r="P25" s="61">
        <v>3737757.28</v>
      </c>
      <c r="Q25" s="61">
        <v>1103841.24</v>
      </c>
      <c r="R25" s="61">
        <v>1149114.1200000001</v>
      </c>
      <c r="S25" s="61">
        <v>5121328.87</v>
      </c>
      <c r="T25" s="61">
        <v>1416682.96</v>
      </c>
      <c r="U25" s="61">
        <v>5688949.6699999999</v>
      </c>
      <c r="V25" s="61">
        <v>125020.26</v>
      </c>
      <c r="W25" s="61">
        <v>434994.06</v>
      </c>
      <c r="X25" s="61">
        <v>16730868.73</v>
      </c>
      <c r="Y25" s="61">
        <v>4295857.49</v>
      </c>
      <c r="Z25" s="61">
        <v>8340551.9699999997</v>
      </c>
      <c r="AA25" s="61">
        <v>983134.21</v>
      </c>
      <c r="AB25" s="61">
        <v>4768398.74</v>
      </c>
      <c r="AC25" s="61">
        <v>13496383.609999999</v>
      </c>
      <c r="AD25" s="61">
        <v>970330.79</v>
      </c>
      <c r="AE25" s="61">
        <v>15319457.24</v>
      </c>
      <c r="AF25" s="61">
        <v>27636709.710000001</v>
      </c>
      <c r="AG25" s="61">
        <v>2830786.49</v>
      </c>
      <c r="AH25" s="61">
        <v>502884.42</v>
      </c>
      <c r="AI25" s="61">
        <v>0</v>
      </c>
      <c r="AJ25" s="61">
        <v>1365141.11</v>
      </c>
      <c r="AK25" s="61">
        <v>2269650.6800000002</v>
      </c>
      <c r="AL25" s="61">
        <v>3112837.43</v>
      </c>
      <c r="AM25" s="61">
        <v>11798542.630000001</v>
      </c>
      <c r="AN25" s="61">
        <v>5839739.6299999999</v>
      </c>
      <c r="AO25" s="61">
        <v>8128010.0700000003</v>
      </c>
      <c r="AP25" s="61">
        <v>359774.93</v>
      </c>
      <c r="AQ25" s="61">
        <v>3509357.15</v>
      </c>
      <c r="AR25" s="61">
        <v>4751620.8899999997</v>
      </c>
      <c r="AS25" s="61">
        <v>914857.33</v>
      </c>
      <c r="AT25" s="61">
        <v>3397864.68</v>
      </c>
      <c r="AU25" s="61">
        <v>0</v>
      </c>
      <c r="AV25" s="61">
        <v>681695.79</v>
      </c>
      <c r="AW25" s="61">
        <v>3758303.41</v>
      </c>
      <c r="AX25" s="61">
        <v>2237991.19</v>
      </c>
      <c r="AY25" s="61">
        <v>1514334.16</v>
      </c>
      <c r="AZ25" s="61">
        <v>17523975.84</v>
      </c>
      <c r="BA25" s="61">
        <v>3928390</v>
      </c>
      <c r="BB25" s="61">
        <v>226487</v>
      </c>
      <c r="BC25" s="61">
        <v>6718154</v>
      </c>
      <c r="BD25" s="61">
        <v>2195499</v>
      </c>
      <c r="BE25" s="61">
        <v>4827395</v>
      </c>
      <c r="BF25" s="61">
        <v>1183261</v>
      </c>
      <c r="BG25" s="61">
        <v>1156144</v>
      </c>
      <c r="BH25" s="61">
        <v>0</v>
      </c>
      <c r="BI25" s="61">
        <v>20259063</v>
      </c>
      <c r="BJ25" s="61">
        <v>4770492</v>
      </c>
      <c r="BK25" s="61">
        <v>1730738</v>
      </c>
      <c r="BL25" s="61">
        <v>5851168</v>
      </c>
      <c r="BM25" s="61">
        <v>20024943</v>
      </c>
      <c r="BN25" s="61">
        <v>2388153</v>
      </c>
      <c r="BO25" s="61">
        <v>5160733</v>
      </c>
      <c r="BP25" s="61">
        <v>15618833</v>
      </c>
      <c r="BQ25" s="95">
        <v>15912080</v>
      </c>
      <c r="BR25" s="61">
        <v>1210738</v>
      </c>
      <c r="BS25" s="61">
        <v>0</v>
      </c>
      <c r="BT25" s="61">
        <v>6544428</v>
      </c>
      <c r="BU25" s="61">
        <v>2733545</v>
      </c>
      <c r="BV25" s="61">
        <v>2226466</v>
      </c>
      <c r="BW25" s="61">
        <v>896100</v>
      </c>
      <c r="BX25" s="61">
        <v>0</v>
      </c>
      <c r="BY25" s="61">
        <v>0</v>
      </c>
    </row>
    <row r="26" spans="1:77">
      <c r="A26" s="54" t="s">
        <v>113</v>
      </c>
      <c r="B26" s="55">
        <v>0</v>
      </c>
      <c r="C26" s="55">
        <v>0</v>
      </c>
      <c r="D26" s="55">
        <v>0</v>
      </c>
      <c r="E26" s="55">
        <v>37530</v>
      </c>
      <c r="F26" s="56">
        <v>0</v>
      </c>
      <c r="G26" s="56">
        <v>0</v>
      </c>
      <c r="H26" s="56">
        <v>0</v>
      </c>
      <c r="I26" s="59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95">
        <v>0</v>
      </c>
      <c r="BR26" s="61">
        <v>0</v>
      </c>
      <c r="BS26" s="61">
        <v>0</v>
      </c>
      <c r="BT26" s="61">
        <v>0</v>
      </c>
      <c r="BU26" s="61">
        <v>0</v>
      </c>
      <c r="BV26" s="61">
        <v>0</v>
      </c>
      <c r="BW26" s="61">
        <v>0</v>
      </c>
      <c r="BX26" s="61">
        <v>0</v>
      </c>
      <c r="BY26" s="61">
        <v>0</v>
      </c>
    </row>
    <row r="27" spans="1:77">
      <c r="A27" s="54" t="s">
        <v>114</v>
      </c>
      <c r="B27" s="55">
        <v>0</v>
      </c>
      <c r="C27" s="55">
        <v>0</v>
      </c>
      <c r="D27" s="55">
        <v>0</v>
      </c>
      <c r="E27" s="56">
        <v>0</v>
      </c>
      <c r="F27" s="56">
        <v>0</v>
      </c>
      <c r="G27" s="56">
        <v>0</v>
      </c>
      <c r="H27" s="56">
        <v>0</v>
      </c>
      <c r="I27" s="59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35040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95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1670499</v>
      </c>
      <c r="BY27" s="61">
        <v>1258226</v>
      </c>
    </row>
    <row r="28" spans="1:77">
      <c r="A28" s="54" t="s">
        <v>46</v>
      </c>
      <c r="B28" s="55">
        <v>0</v>
      </c>
      <c r="C28" s="55">
        <v>2060789.85</v>
      </c>
      <c r="D28" s="55">
        <v>2542340.17</v>
      </c>
      <c r="E28" s="55">
        <v>0</v>
      </c>
      <c r="F28" s="55">
        <v>192038.38</v>
      </c>
      <c r="G28" s="55">
        <v>992891.83</v>
      </c>
      <c r="H28" s="55">
        <v>0</v>
      </c>
      <c r="I28" s="59">
        <v>1648472.82</v>
      </c>
      <c r="J28" s="61">
        <v>1022168.32</v>
      </c>
      <c r="K28" s="61">
        <v>0</v>
      </c>
      <c r="L28" s="61">
        <v>0</v>
      </c>
      <c r="M28" s="61">
        <v>0</v>
      </c>
      <c r="N28" s="61">
        <v>31278.18</v>
      </c>
      <c r="O28" s="61">
        <v>1529373.59</v>
      </c>
      <c r="P28" s="61">
        <v>1525081.24</v>
      </c>
      <c r="Q28" s="61">
        <v>0</v>
      </c>
      <c r="R28" s="61">
        <v>2025047.28</v>
      </c>
      <c r="S28" s="61">
        <v>934132.14</v>
      </c>
      <c r="T28" s="61">
        <v>3377.19</v>
      </c>
      <c r="U28" s="61">
        <v>2341416.7599999998</v>
      </c>
      <c r="V28" s="61">
        <v>0</v>
      </c>
      <c r="W28" s="61">
        <v>1400618.79</v>
      </c>
      <c r="X28" s="61">
        <v>205100.85</v>
      </c>
      <c r="Y28" s="61">
        <v>158899.66</v>
      </c>
      <c r="Z28" s="61">
        <v>1963018.09</v>
      </c>
      <c r="AA28" s="61">
        <v>0</v>
      </c>
      <c r="AB28" s="61">
        <v>4185123.93</v>
      </c>
      <c r="AC28" s="61">
        <v>0</v>
      </c>
      <c r="AD28" s="61">
        <v>2210941.7599999998</v>
      </c>
      <c r="AE28" s="61">
        <v>1451226.32</v>
      </c>
      <c r="AF28" s="61">
        <v>0</v>
      </c>
      <c r="AG28" s="61">
        <v>173078.43</v>
      </c>
      <c r="AH28" s="61">
        <v>2826798.03</v>
      </c>
      <c r="AI28" s="61">
        <v>0</v>
      </c>
      <c r="AJ28" s="61">
        <v>1004848.24</v>
      </c>
      <c r="AK28" s="61">
        <v>1639495.12</v>
      </c>
      <c r="AL28" s="61">
        <v>0</v>
      </c>
      <c r="AM28" s="61">
        <v>1609958.8</v>
      </c>
      <c r="AN28" s="61">
        <v>1262042.28</v>
      </c>
      <c r="AO28" s="61">
        <v>0</v>
      </c>
      <c r="AP28" s="61">
        <v>1145524.32</v>
      </c>
      <c r="AQ28" s="61">
        <v>1569299.35</v>
      </c>
      <c r="AR28" s="61">
        <v>1408288.32</v>
      </c>
      <c r="AS28" s="61">
        <v>1053722.0900000001</v>
      </c>
      <c r="AT28" s="61">
        <v>69059.520000000004</v>
      </c>
      <c r="AU28" s="61">
        <v>10000</v>
      </c>
      <c r="AV28" s="61">
        <v>0</v>
      </c>
      <c r="AW28" s="61">
        <v>0</v>
      </c>
      <c r="AX28" s="61">
        <v>0</v>
      </c>
      <c r="AY28" s="61">
        <v>1279709.26</v>
      </c>
      <c r="AZ28" s="61">
        <v>1634182.16</v>
      </c>
      <c r="BA28" s="61">
        <v>1494381</v>
      </c>
      <c r="BB28" s="61">
        <v>0</v>
      </c>
      <c r="BC28" s="61">
        <v>1313861</v>
      </c>
      <c r="BD28" s="61">
        <v>1352471</v>
      </c>
      <c r="BE28" s="61">
        <v>11000</v>
      </c>
      <c r="BF28" s="61">
        <v>970882</v>
      </c>
      <c r="BG28" s="61">
        <v>0</v>
      </c>
      <c r="BH28" s="61">
        <v>1285359</v>
      </c>
      <c r="BI28" s="61">
        <v>0</v>
      </c>
      <c r="BJ28" s="61">
        <v>1112335</v>
      </c>
      <c r="BK28" s="61">
        <v>1179507</v>
      </c>
      <c r="BL28" s="61">
        <v>0</v>
      </c>
      <c r="BM28" s="61">
        <v>1132415</v>
      </c>
      <c r="BN28" s="61">
        <v>1166595</v>
      </c>
      <c r="BO28" s="61">
        <v>1365778</v>
      </c>
      <c r="BP28" s="61">
        <v>30875</v>
      </c>
      <c r="BQ28" s="95">
        <v>1300534</v>
      </c>
      <c r="BR28" s="61">
        <v>1146623</v>
      </c>
      <c r="BS28" s="61">
        <v>0</v>
      </c>
      <c r="BT28" s="61">
        <v>324858</v>
      </c>
      <c r="BU28" s="61">
        <v>0</v>
      </c>
      <c r="BV28" s="61">
        <v>612580</v>
      </c>
      <c r="BW28" s="61">
        <v>13526</v>
      </c>
      <c r="BX28" s="61">
        <v>0</v>
      </c>
      <c r="BY28" s="61">
        <v>0</v>
      </c>
    </row>
    <row r="29" spans="1:77">
      <c r="A29" s="54" t="s">
        <v>115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9">
        <v>0</v>
      </c>
      <c r="J29" s="61">
        <v>0</v>
      </c>
      <c r="K29" s="61">
        <v>0</v>
      </c>
      <c r="L29" s="61">
        <v>21690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24838.65</v>
      </c>
      <c r="AC29" s="61">
        <v>0</v>
      </c>
      <c r="AD29" s="61">
        <v>0</v>
      </c>
      <c r="AE29" s="61">
        <v>81513.240000000005</v>
      </c>
      <c r="AF29" s="61">
        <v>24330.74</v>
      </c>
      <c r="AG29" s="61">
        <v>0</v>
      </c>
      <c r="AH29" s="61">
        <v>44443.9</v>
      </c>
      <c r="AI29" s="61">
        <v>24337.75</v>
      </c>
      <c r="AJ29" s="61">
        <v>57875.29</v>
      </c>
      <c r="AK29" s="61">
        <v>31636.38</v>
      </c>
      <c r="AL29" s="61">
        <v>0</v>
      </c>
      <c r="AM29" s="61">
        <v>0</v>
      </c>
      <c r="AN29" s="61">
        <v>24566.21</v>
      </c>
      <c r="AO29" s="61">
        <v>0</v>
      </c>
      <c r="AP29" s="61">
        <v>0</v>
      </c>
      <c r="AQ29" s="61">
        <v>0</v>
      </c>
      <c r="AR29" s="61">
        <v>0</v>
      </c>
      <c r="AS29" s="61">
        <v>35332.42</v>
      </c>
      <c r="AT29" s="61">
        <v>0</v>
      </c>
      <c r="AU29" s="61">
        <v>26962.27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95">
        <v>0</v>
      </c>
      <c r="BR29" s="61">
        <v>0</v>
      </c>
      <c r="BS29" s="61">
        <v>0</v>
      </c>
      <c r="BT29" s="61">
        <v>0</v>
      </c>
      <c r="BU29" s="61">
        <v>0</v>
      </c>
      <c r="BV29" s="61">
        <v>0</v>
      </c>
      <c r="BW29" s="61">
        <v>0</v>
      </c>
      <c r="BX29" s="61">
        <v>0</v>
      </c>
      <c r="BY29" s="61">
        <v>0</v>
      </c>
    </row>
    <row r="30" spans="1:77">
      <c r="A30" s="54" t="s">
        <v>116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9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16963.189999999999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95">
        <v>0</v>
      </c>
      <c r="BR30" s="61">
        <v>0</v>
      </c>
      <c r="BS30" s="61">
        <v>0</v>
      </c>
      <c r="BT30" s="61">
        <v>0</v>
      </c>
      <c r="BU30" s="61">
        <v>0</v>
      </c>
      <c r="BV30" s="61">
        <v>0</v>
      </c>
      <c r="BW30" s="61">
        <v>0</v>
      </c>
      <c r="BX30" s="61">
        <v>0</v>
      </c>
      <c r="BY30" s="61">
        <v>0</v>
      </c>
    </row>
    <row r="31" spans="1:77">
      <c r="A31" s="54" t="s">
        <v>117</v>
      </c>
      <c r="B31" s="55">
        <v>0</v>
      </c>
      <c r="C31" s="55">
        <v>0</v>
      </c>
      <c r="D31" s="55">
        <v>0</v>
      </c>
      <c r="E31" s="56">
        <v>0</v>
      </c>
      <c r="F31" s="55">
        <v>0</v>
      </c>
      <c r="G31" s="55">
        <v>0</v>
      </c>
      <c r="H31" s="55">
        <v>0</v>
      </c>
      <c r="I31" s="59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563990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95">
        <v>0</v>
      </c>
      <c r="BR31" s="61">
        <v>0</v>
      </c>
      <c r="BS31" s="61">
        <v>55500</v>
      </c>
      <c r="BT31" s="61">
        <v>0</v>
      </c>
      <c r="BU31" s="61">
        <v>0</v>
      </c>
      <c r="BV31" s="61">
        <v>0</v>
      </c>
      <c r="BW31" s="61">
        <v>0</v>
      </c>
      <c r="BX31" s="61">
        <v>0</v>
      </c>
      <c r="BY31" s="61">
        <v>0</v>
      </c>
    </row>
    <row r="32" spans="1:77">
      <c r="A32" s="54" t="s">
        <v>47</v>
      </c>
      <c r="B32" s="55">
        <v>0</v>
      </c>
      <c r="C32" s="55">
        <v>0</v>
      </c>
      <c r="D32" s="55">
        <v>0</v>
      </c>
      <c r="E32" s="55">
        <v>0</v>
      </c>
      <c r="F32" s="56">
        <v>0</v>
      </c>
      <c r="G32" s="55">
        <v>0</v>
      </c>
      <c r="H32" s="55">
        <v>0</v>
      </c>
      <c r="I32" s="59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126658.68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252801.46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1">
        <v>0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95">
        <v>0</v>
      </c>
      <c r="BR32" s="61">
        <v>15825</v>
      </c>
      <c r="BS32" s="61">
        <v>27328</v>
      </c>
      <c r="BT32" s="61">
        <v>70066</v>
      </c>
      <c r="BU32" s="61">
        <v>0</v>
      </c>
      <c r="BV32" s="61">
        <v>0</v>
      </c>
      <c r="BW32" s="61">
        <v>0</v>
      </c>
      <c r="BX32" s="61">
        <v>15540673</v>
      </c>
      <c r="BY32" s="61">
        <v>773636</v>
      </c>
    </row>
    <row r="33" spans="1:77">
      <c r="A33" s="54" t="s">
        <v>118</v>
      </c>
      <c r="B33" s="55">
        <v>15937454.880000001</v>
      </c>
      <c r="C33" s="55">
        <v>14006512.039999999</v>
      </c>
      <c r="D33" s="55">
        <v>4818818.42</v>
      </c>
      <c r="E33" s="55">
        <v>0</v>
      </c>
      <c r="F33" s="55">
        <v>0</v>
      </c>
      <c r="G33" s="55">
        <v>0</v>
      </c>
      <c r="H33" s="55">
        <v>0</v>
      </c>
      <c r="I33" s="59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294562.17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2599602.1</v>
      </c>
      <c r="Y33" s="61">
        <v>9197283.8000000007</v>
      </c>
      <c r="Z33" s="61">
        <v>12723763.289999999</v>
      </c>
      <c r="AA33" s="61">
        <v>10724166.76</v>
      </c>
      <c r="AB33" s="61">
        <v>4723902.51</v>
      </c>
      <c r="AC33" s="61">
        <v>485500.74</v>
      </c>
      <c r="AD33" s="61">
        <v>0</v>
      </c>
      <c r="AE33" s="61">
        <v>0</v>
      </c>
      <c r="AF33" s="61">
        <v>306720</v>
      </c>
      <c r="AG33" s="61">
        <v>0</v>
      </c>
      <c r="AH33" s="61">
        <v>0</v>
      </c>
      <c r="AI33" s="61">
        <v>630820.34</v>
      </c>
      <c r="AJ33" s="61">
        <v>19002518.539999999</v>
      </c>
      <c r="AK33" s="61">
        <v>28831794.02</v>
      </c>
      <c r="AL33" s="61">
        <v>36397984.439999998</v>
      </c>
      <c r="AM33" s="61">
        <v>26316895.600000001</v>
      </c>
      <c r="AN33" s="61">
        <v>20341294.039999999</v>
      </c>
      <c r="AO33" s="61">
        <v>578015.15</v>
      </c>
      <c r="AP33" s="61">
        <v>25700</v>
      </c>
      <c r="AQ33" s="61">
        <v>0</v>
      </c>
      <c r="AR33" s="61">
        <v>11648.01</v>
      </c>
      <c r="AS33" s="61">
        <v>0</v>
      </c>
      <c r="AT33" s="61">
        <v>0</v>
      </c>
      <c r="AU33" s="61">
        <v>1266966.6200000001</v>
      </c>
      <c r="AV33" s="61">
        <v>16371061.42</v>
      </c>
      <c r="AW33" s="61">
        <v>22943347.010000002</v>
      </c>
      <c r="AX33" s="61">
        <v>37313378.789999999</v>
      </c>
      <c r="AY33" s="61">
        <v>29105104.82</v>
      </c>
      <c r="AZ33" s="61">
        <v>15045734.68</v>
      </c>
      <c r="BA33" s="61">
        <v>1003462</v>
      </c>
      <c r="BB33" s="61">
        <v>42748</v>
      </c>
      <c r="BC33" s="61">
        <v>0</v>
      </c>
      <c r="BD33" s="61">
        <v>0</v>
      </c>
      <c r="BE33" s="61">
        <v>0</v>
      </c>
      <c r="BF33" s="61">
        <v>0</v>
      </c>
      <c r="BG33" s="61">
        <v>955567</v>
      </c>
      <c r="BH33" s="61">
        <v>14316535</v>
      </c>
      <c r="BI33" s="61">
        <v>22762813</v>
      </c>
      <c r="BJ33" s="61">
        <v>27047944</v>
      </c>
      <c r="BK33" s="61">
        <v>22295839</v>
      </c>
      <c r="BL33" s="61">
        <v>13995988</v>
      </c>
      <c r="BM33" s="61">
        <v>865627</v>
      </c>
      <c r="BN33" s="61">
        <v>4507</v>
      </c>
      <c r="BO33" s="61">
        <v>0</v>
      </c>
      <c r="BP33" s="61">
        <v>0</v>
      </c>
      <c r="BQ33" s="95">
        <v>0</v>
      </c>
      <c r="BR33" s="61">
        <v>9418</v>
      </c>
      <c r="BS33" s="61">
        <v>1351577</v>
      </c>
      <c r="BT33" s="61">
        <v>14218194</v>
      </c>
      <c r="BU33" s="61">
        <v>23285278</v>
      </c>
      <c r="BV33" s="61">
        <v>25340923</v>
      </c>
      <c r="BW33" s="61">
        <v>19256698</v>
      </c>
      <c r="BX33" s="61">
        <v>0</v>
      </c>
      <c r="BY33" s="61">
        <v>0</v>
      </c>
    </row>
    <row r="34" spans="1:77">
      <c r="A34" s="54" t="s">
        <v>75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9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54353.54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95">
        <v>0</v>
      </c>
      <c r="BR34" s="61">
        <v>0</v>
      </c>
      <c r="BS34" s="61">
        <v>0</v>
      </c>
      <c r="BT34" s="61">
        <v>0</v>
      </c>
      <c r="BU34" s="61">
        <v>0</v>
      </c>
      <c r="BV34" s="61">
        <v>0</v>
      </c>
      <c r="BW34" s="61">
        <v>16596</v>
      </c>
      <c r="BX34" s="61">
        <v>0</v>
      </c>
      <c r="BY34" s="61">
        <v>0</v>
      </c>
    </row>
    <row r="35" spans="1:77">
      <c r="A35" s="54" t="s">
        <v>93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9">
        <v>56364.98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80490.570000000007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38004.379999999997</v>
      </c>
      <c r="AF35" s="61">
        <v>0</v>
      </c>
      <c r="AG35" s="61">
        <v>71778.36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73168.7</v>
      </c>
      <c r="AQ35" s="61">
        <v>0</v>
      </c>
      <c r="AR35" s="61">
        <v>62247.35</v>
      </c>
      <c r="AS35" s="61">
        <v>0</v>
      </c>
      <c r="AT35" s="61">
        <v>0</v>
      </c>
      <c r="AU35" s="61">
        <v>54594.46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61187</v>
      </c>
      <c r="BB35" s="61">
        <v>0</v>
      </c>
      <c r="BC35" s="61">
        <v>0</v>
      </c>
      <c r="BD35" s="61">
        <v>0</v>
      </c>
      <c r="BE35" s="61">
        <v>0</v>
      </c>
      <c r="BF35" s="61">
        <v>60716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0</v>
      </c>
      <c r="BM35" s="61">
        <v>0</v>
      </c>
      <c r="BN35" s="61">
        <v>0</v>
      </c>
      <c r="BO35" s="61">
        <v>0</v>
      </c>
      <c r="BP35" s="61">
        <v>0</v>
      </c>
      <c r="BQ35" s="95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49075</v>
      </c>
      <c r="BW35" s="61">
        <v>64106</v>
      </c>
      <c r="BX35" s="61">
        <v>0</v>
      </c>
      <c r="BY35" s="61">
        <v>1316</v>
      </c>
    </row>
    <row r="36" spans="1:77">
      <c r="A36" s="54" t="s">
        <v>48</v>
      </c>
      <c r="B36" s="55">
        <v>0</v>
      </c>
      <c r="C36" s="55">
        <v>0</v>
      </c>
      <c r="D36" s="55">
        <v>0</v>
      </c>
      <c r="E36" s="56">
        <v>112001.62</v>
      </c>
      <c r="F36" s="56">
        <v>0</v>
      </c>
      <c r="G36" s="56">
        <v>0</v>
      </c>
      <c r="H36" s="56">
        <v>56594.12</v>
      </c>
      <c r="I36" s="59">
        <v>0</v>
      </c>
      <c r="J36" s="61">
        <v>0</v>
      </c>
      <c r="K36" s="61">
        <v>0</v>
      </c>
      <c r="L36" s="61">
        <v>16000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63763.32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146656.79999999999</v>
      </c>
      <c r="AP36" s="61">
        <v>75252.58</v>
      </c>
      <c r="AQ36" s="61">
        <v>71943.179999999993</v>
      </c>
      <c r="AR36" s="61">
        <v>0</v>
      </c>
      <c r="AS36" s="61">
        <v>0</v>
      </c>
      <c r="AT36" s="61">
        <v>0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5675</v>
      </c>
      <c r="BJ36" s="61">
        <v>0</v>
      </c>
      <c r="BK36" s="61">
        <v>0</v>
      </c>
      <c r="BL36" s="61">
        <v>642</v>
      </c>
      <c r="BM36" s="61">
        <v>0</v>
      </c>
      <c r="BN36" s="61">
        <v>0</v>
      </c>
      <c r="BO36" s="61">
        <v>0</v>
      </c>
      <c r="BP36" s="61">
        <v>0</v>
      </c>
      <c r="BQ36" s="95">
        <v>0</v>
      </c>
      <c r="BR36" s="61">
        <v>0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  <c r="BX36" s="61">
        <v>166413</v>
      </c>
      <c r="BY36" s="61">
        <v>1966241</v>
      </c>
    </row>
    <row r="37" spans="1:77">
      <c r="A37" s="54" t="s">
        <v>40</v>
      </c>
      <c r="B37" s="55">
        <v>3081520.45</v>
      </c>
      <c r="C37" s="55">
        <v>0</v>
      </c>
      <c r="D37" s="55">
        <v>3313859.16</v>
      </c>
      <c r="E37" s="56">
        <v>2902236.4</v>
      </c>
      <c r="F37" s="55">
        <v>67538.38</v>
      </c>
      <c r="G37" s="55">
        <v>2276184.2000000002</v>
      </c>
      <c r="H37" s="55">
        <v>216402.78</v>
      </c>
      <c r="I37" s="59">
        <v>2228701.7000000002</v>
      </c>
      <c r="J37" s="61">
        <v>268042.18</v>
      </c>
      <c r="K37" s="61">
        <v>2122143.09</v>
      </c>
      <c r="L37" s="61">
        <v>2459872.4</v>
      </c>
      <c r="M37" s="61">
        <v>397940.83</v>
      </c>
      <c r="N37" s="61">
        <v>1137331.2</v>
      </c>
      <c r="O37" s="61">
        <v>84822</v>
      </c>
      <c r="P37" s="61">
        <v>3453365.42</v>
      </c>
      <c r="Q37" s="61">
        <v>3190530.13</v>
      </c>
      <c r="R37" s="61">
        <v>676085.91</v>
      </c>
      <c r="S37" s="61">
        <v>834110</v>
      </c>
      <c r="T37" s="61">
        <v>2346391.7000000002</v>
      </c>
      <c r="U37" s="61">
        <v>322058.06</v>
      </c>
      <c r="V37" s="61">
        <v>0</v>
      </c>
      <c r="W37" s="61">
        <v>0</v>
      </c>
      <c r="X37" s="61">
        <v>6560</v>
      </c>
      <c r="Y37" s="61">
        <v>5737380.7999999998</v>
      </c>
      <c r="Z37" s="61">
        <v>384684</v>
      </c>
      <c r="AA37" s="61">
        <v>952716.01</v>
      </c>
      <c r="AB37" s="61">
        <v>2811032.12</v>
      </c>
      <c r="AC37" s="61">
        <v>3238203.89</v>
      </c>
      <c r="AD37" s="61">
        <v>167132.4</v>
      </c>
      <c r="AE37" s="61">
        <v>341954.95</v>
      </c>
      <c r="AF37" s="61">
        <v>703659.13</v>
      </c>
      <c r="AG37" s="61">
        <v>0</v>
      </c>
      <c r="AH37" s="61">
        <v>749867.8</v>
      </c>
      <c r="AI37" s="61">
        <v>63396</v>
      </c>
      <c r="AJ37" s="61">
        <v>2954643.8</v>
      </c>
      <c r="AK37" s="61">
        <v>248629.02</v>
      </c>
      <c r="AL37" s="61">
        <v>1740301.48</v>
      </c>
      <c r="AM37" s="61">
        <v>2417967.85</v>
      </c>
      <c r="AN37" s="61">
        <v>2250280.06</v>
      </c>
      <c r="AO37" s="61">
        <v>363769.82</v>
      </c>
      <c r="AP37" s="61">
        <v>140515.26999999999</v>
      </c>
      <c r="AQ37" s="61">
        <v>2002055.37</v>
      </c>
      <c r="AR37" s="61">
        <v>249400.57</v>
      </c>
      <c r="AS37" s="61">
        <v>1435592.26</v>
      </c>
      <c r="AT37" s="61">
        <v>423023.51</v>
      </c>
      <c r="AU37" s="61">
        <v>0</v>
      </c>
      <c r="AV37" s="61">
        <v>0</v>
      </c>
      <c r="AW37" s="61">
        <v>775863.6</v>
      </c>
      <c r="AX37" s="61">
        <v>216309.9</v>
      </c>
      <c r="AY37" s="61">
        <v>450656.2</v>
      </c>
      <c r="AZ37" s="61">
        <v>1037269.53</v>
      </c>
      <c r="BA37" s="61">
        <v>696441</v>
      </c>
      <c r="BB37" s="61">
        <v>112155</v>
      </c>
      <c r="BC37" s="61">
        <v>0</v>
      </c>
      <c r="BD37" s="61">
        <v>208041</v>
      </c>
      <c r="BE37" s="61">
        <v>565791</v>
      </c>
      <c r="BF37" s="61">
        <v>0</v>
      </c>
      <c r="BG37" s="61">
        <v>512142</v>
      </c>
      <c r="BH37" s="61">
        <v>1053882</v>
      </c>
      <c r="BI37" s="61">
        <v>0</v>
      </c>
      <c r="BJ37" s="61">
        <v>3342650</v>
      </c>
      <c r="BK37" s="61">
        <v>1185774</v>
      </c>
      <c r="BL37" s="61">
        <v>1739430</v>
      </c>
      <c r="BM37" s="61">
        <v>0</v>
      </c>
      <c r="BN37" s="61">
        <v>1671045</v>
      </c>
      <c r="BO37" s="61">
        <v>197441</v>
      </c>
      <c r="BP37" s="61">
        <v>0</v>
      </c>
      <c r="BQ37" s="95">
        <v>509812</v>
      </c>
      <c r="BR37" s="61">
        <v>0</v>
      </c>
      <c r="BS37" s="61">
        <v>82301</v>
      </c>
      <c r="BT37" s="61">
        <v>450</v>
      </c>
      <c r="BU37" s="61">
        <v>1202714</v>
      </c>
      <c r="BV37" s="61">
        <v>0</v>
      </c>
      <c r="BW37" s="61">
        <v>944163</v>
      </c>
      <c r="BX37" s="61">
        <v>0</v>
      </c>
      <c r="BY37" s="61">
        <v>0</v>
      </c>
    </row>
    <row r="38" spans="1:77">
      <c r="A38" s="54" t="s">
        <v>94</v>
      </c>
      <c r="B38" s="55">
        <v>0</v>
      </c>
      <c r="C38" s="55">
        <v>0</v>
      </c>
      <c r="D38" s="55">
        <v>0</v>
      </c>
      <c r="E38" s="55">
        <v>0</v>
      </c>
      <c r="F38" s="56">
        <v>0</v>
      </c>
      <c r="G38" s="56">
        <v>0</v>
      </c>
      <c r="H38" s="56">
        <v>0</v>
      </c>
      <c r="I38" s="62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62000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95">
        <v>0</v>
      </c>
      <c r="BR38" s="61">
        <v>0</v>
      </c>
      <c r="BS38" s="61">
        <v>0</v>
      </c>
      <c r="BT38" s="61">
        <v>0</v>
      </c>
      <c r="BU38" s="61">
        <v>0</v>
      </c>
      <c r="BV38" s="61">
        <v>0</v>
      </c>
      <c r="BW38" s="61">
        <v>0</v>
      </c>
      <c r="BX38" s="61">
        <v>0</v>
      </c>
      <c r="BY38" s="61">
        <v>0</v>
      </c>
    </row>
    <row r="39" spans="1:77">
      <c r="A39" s="54" t="s">
        <v>95</v>
      </c>
      <c r="B39" s="61">
        <v>0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95">
        <v>0</v>
      </c>
      <c r="BR39" s="61">
        <v>0</v>
      </c>
      <c r="BS39" s="61">
        <v>0</v>
      </c>
      <c r="BT39" s="61">
        <v>0</v>
      </c>
      <c r="BU39" s="61">
        <v>0</v>
      </c>
      <c r="BV39" s="61">
        <v>0</v>
      </c>
      <c r="BW39" s="61">
        <v>0</v>
      </c>
      <c r="BX39" s="61">
        <v>0</v>
      </c>
      <c r="BY39" s="61">
        <v>0</v>
      </c>
    </row>
    <row r="40" spans="1:77">
      <c r="A40" s="54" t="s">
        <v>119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1">
        <v>0</v>
      </c>
      <c r="AE40" s="61">
        <v>0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0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95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</v>
      </c>
      <c r="BW40" s="61">
        <v>0</v>
      </c>
      <c r="BX40" s="61">
        <v>0</v>
      </c>
      <c r="BY40" s="61">
        <v>0</v>
      </c>
    </row>
    <row r="41" spans="1:77">
      <c r="A41" s="54" t="s">
        <v>96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95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0</v>
      </c>
      <c r="BY41" s="61">
        <v>0</v>
      </c>
    </row>
    <row r="42" spans="1:77">
      <c r="A42" s="54" t="s">
        <v>120</v>
      </c>
      <c r="B42" s="55">
        <v>0</v>
      </c>
      <c r="C42" s="55">
        <v>0</v>
      </c>
      <c r="D42" s="55">
        <v>0</v>
      </c>
      <c r="E42" s="55">
        <v>0</v>
      </c>
      <c r="F42" s="56">
        <v>0</v>
      </c>
      <c r="G42" s="55">
        <v>0</v>
      </c>
      <c r="H42" s="55">
        <v>0</v>
      </c>
      <c r="I42" s="62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16991.86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95">
        <v>0</v>
      </c>
      <c r="BR42" s="61">
        <v>0</v>
      </c>
      <c r="BS42" s="61">
        <v>0</v>
      </c>
      <c r="BT42" s="61">
        <v>0</v>
      </c>
      <c r="BU42" s="61">
        <v>0</v>
      </c>
      <c r="BV42" s="61">
        <v>0</v>
      </c>
      <c r="BW42" s="61">
        <v>0</v>
      </c>
      <c r="BX42" s="61">
        <v>0</v>
      </c>
      <c r="BY42" s="61">
        <v>0</v>
      </c>
    </row>
    <row r="43" spans="1:77">
      <c r="A43" s="54" t="s">
        <v>79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62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21122.42</v>
      </c>
      <c r="AG43" s="61">
        <v>36503.83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4000</v>
      </c>
      <c r="BH43" s="61">
        <v>0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  <c r="BQ43" s="95">
        <v>0</v>
      </c>
      <c r="BR43" s="61">
        <v>0</v>
      </c>
      <c r="BS43" s="61">
        <v>0</v>
      </c>
      <c r="BT43" s="61">
        <v>0</v>
      </c>
      <c r="BU43" s="61">
        <v>0</v>
      </c>
      <c r="BV43" s="61">
        <v>0</v>
      </c>
      <c r="BW43" s="61">
        <v>0</v>
      </c>
      <c r="BX43" s="61">
        <v>0</v>
      </c>
      <c r="BY43" s="61">
        <v>0</v>
      </c>
    </row>
    <row r="44" spans="1:77">
      <c r="A44" s="54" t="s">
        <v>97</v>
      </c>
      <c r="B44" s="55">
        <v>0</v>
      </c>
      <c r="C44" s="55">
        <v>0</v>
      </c>
      <c r="D44" s="55">
        <v>376844.66</v>
      </c>
      <c r="E44" s="55">
        <v>0</v>
      </c>
      <c r="F44" s="55">
        <v>0</v>
      </c>
      <c r="G44" s="55">
        <v>0</v>
      </c>
      <c r="H44" s="55">
        <v>0</v>
      </c>
      <c r="I44" s="62">
        <v>0</v>
      </c>
      <c r="J44" s="61">
        <v>0</v>
      </c>
      <c r="K44" s="61">
        <v>0</v>
      </c>
      <c r="L44" s="61">
        <v>170188.34</v>
      </c>
      <c r="M44" s="61">
        <v>174670.8</v>
      </c>
      <c r="N44" s="61">
        <v>0</v>
      </c>
      <c r="O44" s="61">
        <v>0</v>
      </c>
      <c r="P44" s="61">
        <v>0</v>
      </c>
      <c r="Q44" s="61">
        <v>332600.43</v>
      </c>
      <c r="R44" s="61">
        <v>0</v>
      </c>
      <c r="S44" s="61">
        <v>0</v>
      </c>
      <c r="T44" s="61">
        <v>0</v>
      </c>
      <c r="U44" s="61">
        <v>530155.99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0</v>
      </c>
      <c r="AZ44" s="61">
        <v>0</v>
      </c>
      <c r="BA44" s="61">
        <v>0</v>
      </c>
      <c r="BB44" s="61">
        <v>0</v>
      </c>
      <c r="BC44" s="61">
        <v>0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0</v>
      </c>
      <c r="BK44" s="61">
        <v>0</v>
      </c>
      <c r="BL44" s="61">
        <v>0</v>
      </c>
      <c r="BM44" s="61">
        <v>0</v>
      </c>
      <c r="BN44" s="61">
        <v>0</v>
      </c>
      <c r="BO44" s="61">
        <v>0</v>
      </c>
      <c r="BP44" s="61">
        <v>0</v>
      </c>
      <c r="BQ44" s="95">
        <v>0</v>
      </c>
      <c r="BR44" s="61">
        <v>0</v>
      </c>
      <c r="BS44" s="61">
        <v>0</v>
      </c>
      <c r="BT44" s="61">
        <v>0</v>
      </c>
      <c r="BU44" s="61">
        <v>0</v>
      </c>
      <c r="BV44" s="61">
        <v>0</v>
      </c>
      <c r="BW44" s="61">
        <v>0</v>
      </c>
      <c r="BX44" s="61">
        <v>34516</v>
      </c>
      <c r="BY44" s="61">
        <v>0</v>
      </c>
    </row>
    <row r="45" spans="1:77">
      <c r="A45" s="54" t="s">
        <v>29</v>
      </c>
      <c r="B45" s="55">
        <v>0</v>
      </c>
      <c r="C45" s="55">
        <v>0</v>
      </c>
      <c r="D45" s="55">
        <v>0</v>
      </c>
      <c r="E45" s="55">
        <v>0</v>
      </c>
      <c r="F45" s="56">
        <v>0</v>
      </c>
      <c r="G45" s="55">
        <v>0</v>
      </c>
      <c r="H45" s="55">
        <v>0</v>
      </c>
      <c r="I45" s="62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0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  <c r="AH45" s="61">
        <v>21342.3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326235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71429.58</v>
      </c>
      <c r="BA45" s="61">
        <v>0</v>
      </c>
      <c r="BB45" s="61">
        <v>0</v>
      </c>
      <c r="BC45" s="61">
        <v>71415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27545</v>
      </c>
      <c r="BO45" s="61">
        <v>0</v>
      </c>
      <c r="BP45" s="61">
        <v>0</v>
      </c>
      <c r="BQ45" s="95">
        <v>0</v>
      </c>
      <c r="BR45" s="61">
        <v>0</v>
      </c>
      <c r="BS45" s="61">
        <v>246</v>
      </c>
      <c r="BT45" s="61">
        <v>0</v>
      </c>
      <c r="BU45" s="61">
        <v>0</v>
      </c>
      <c r="BV45" s="61">
        <v>0</v>
      </c>
      <c r="BW45" s="61">
        <v>0</v>
      </c>
      <c r="BX45" s="61">
        <v>0</v>
      </c>
      <c r="BY45" s="61">
        <v>0</v>
      </c>
    </row>
    <row r="46" spans="1:77">
      <c r="A46" s="54" t="s">
        <v>121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62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27146.23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32979.18</v>
      </c>
      <c r="AC46" s="61">
        <v>54990.98</v>
      </c>
      <c r="AD46" s="61">
        <v>0</v>
      </c>
      <c r="AE46" s="61">
        <v>0</v>
      </c>
      <c r="AF46" s="61">
        <v>76079.58</v>
      </c>
      <c r="AG46" s="61">
        <v>21692.34</v>
      </c>
      <c r="AH46" s="61">
        <v>22920.66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95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  <c r="BX46" s="61">
        <v>0</v>
      </c>
      <c r="BY46" s="61">
        <v>0</v>
      </c>
    </row>
    <row r="47" spans="1:77">
      <c r="A47" s="54" t="s">
        <v>122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0</v>
      </c>
      <c r="BQ47" s="95">
        <v>0</v>
      </c>
      <c r="BR47" s="61">
        <v>0</v>
      </c>
      <c r="BS47" s="61">
        <v>0</v>
      </c>
      <c r="BT47" s="61">
        <v>0</v>
      </c>
      <c r="BU47" s="61">
        <v>0</v>
      </c>
      <c r="BV47" s="61">
        <v>0</v>
      </c>
      <c r="BW47" s="61">
        <v>0</v>
      </c>
      <c r="BX47" s="61">
        <v>0</v>
      </c>
      <c r="BY47" s="61">
        <v>0</v>
      </c>
    </row>
    <row r="48" spans="1:77">
      <c r="A48" s="54" t="s">
        <v>123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61980</v>
      </c>
      <c r="BI48" s="61">
        <v>0</v>
      </c>
      <c r="BJ48" s="61">
        <v>0</v>
      </c>
      <c r="BK48" s="61">
        <v>0</v>
      </c>
      <c r="BL48" s="61">
        <v>0</v>
      </c>
      <c r="BM48" s="61">
        <v>63707</v>
      </c>
      <c r="BN48" s="61">
        <v>0</v>
      </c>
      <c r="BO48" s="61">
        <v>0</v>
      </c>
      <c r="BP48" s="61">
        <v>0</v>
      </c>
      <c r="BQ48" s="95">
        <v>0</v>
      </c>
      <c r="BR48" s="61">
        <v>0</v>
      </c>
      <c r="BS48" s="61">
        <v>0</v>
      </c>
      <c r="BT48" s="61">
        <v>0</v>
      </c>
      <c r="BU48" s="61">
        <v>0</v>
      </c>
      <c r="BV48" s="61">
        <v>0</v>
      </c>
      <c r="BW48" s="61">
        <v>0</v>
      </c>
      <c r="BX48" s="61">
        <v>0</v>
      </c>
      <c r="BY48" s="61">
        <v>0</v>
      </c>
    </row>
    <row r="49" spans="1:77">
      <c r="A49" s="54" t="s">
        <v>18</v>
      </c>
      <c r="B49" s="55">
        <v>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62">
        <v>0</v>
      </c>
      <c r="J49" s="61">
        <v>0</v>
      </c>
      <c r="K49" s="61">
        <v>0</v>
      </c>
      <c r="L49" s="61">
        <v>57999.49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11493.28</v>
      </c>
      <c r="S49" s="61">
        <v>0</v>
      </c>
      <c r="T49" s="61">
        <v>117567.61</v>
      </c>
      <c r="U49" s="61">
        <v>7964.28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0</v>
      </c>
      <c r="BP49" s="61">
        <v>0</v>
      </c>
      <c r="BQ49" s="95">
        <v>0</v>
      </c>
      <c r="BR49" s="61">
        <v>0</v>
      </c>
      <c r="BS49" s="61">
        <v>0</v>
      </c>
      <c r="BT49" s="61">
        <v>0</v>
      </c>
      <c r="BU49" s="61">
        <v>0</v>
      </c>
      <c r="BV49" s="61">
        <v>0</v>
      </c>
      <c r="BW49" s="61">
        <v>0</v>
      </c>
      <c r="BX49" s="61">
        <v>88552</v>
      </c>
      <c r="BY49" s="61">
        <v>0</v>
      </c>
    </row>
    <row r="50" spans="1:77">
      <c r="A50" s="54" t="s">
        <v>98</v>
      </c>
      <c r="B50" s="55">
        <v>0</v>
      </c>
      <c r="C50" s="55">
        <v>0</v>
      </c>
      <c r="D50" s="55">
        <v>3000</v>
      </c>
      <c r="E50" s="56">
        <v>0</v>
      </c>
      <c r="F50" s="55">
        <v>0</v>
      </c>
      <c r="G50" s="55">
        <v>0</v>
      </c>
      <c r="H50" s="55">
        <v>0</v>
      </c>
      <c r="I50" s="62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0</v>
      </c>
      <c r="Y50" s="61">
        <v>0</v>
      </c>
      <c r="Z50" s="61">
        <v>0</v>
      </c>
      <c r="AA50" s="61">
        <v>0</v>
      </c>
      <c r="AB50" s="61">
        <v>2185</v>
      </c>
      <c r="AC50" s="61">
        <v>0</v>
      </c>
      <c r="AD50" s="61">
        <v>3000</v>
      </c>
      <c r="AE50" s="61">
        <v>0</v>
      </c>
      <c r="AF50" s="61">
        <v>0</v>
      </c>
      <c r="AG50" s="61">
        <v>0</v>
      </c>
      <c r="AH50" s="61">
        <v>0</v>
      </c>
      <c r="AI50" s="61">
        <v>50390.91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</v>
      </c>
      <c r="BL50" s="61">
        <v>0</v>
      </c>
      <c r="BM50" s="61">
        <v>0</v>
      </c>
      <c r="BN50" s="61">
        <v>0</v>
      </c>
      <c r="BO50" s="61">
        <v>0</v>
      </c>
      <c r="BP50" s="61">
        <v>0</v>
      </c>
      <c r="BQ50" s="95">
        <v>0</v>
      </c>
      <c r="BR50" s="61">
        <v>0</v>
      </c>
      <c r="BS50" s="61">
        <v>0</v>
      </c>
      <c r="BT50" s="61">
        <v>0</v>
      </c>
      <c r="BU50" s="61">
        <v>0</v>
      </c>
      <c r="BV50" s="61">
        <v>0</v>
      </c>
      <c r="BW50" s="61">
        <v>0</v>
      </c>
      <c r="BX50" s="61">
        <v>0</v>
      </c>
      <c r="BY50" s="61">
        <v>0</v>
      </c>
    </row>
    <row r="51" spans="1:77">
      <c r="A51" s="54" t="s">
        <v>124</v>
      </c>
      <c r="B51" s="55">
        <v>0</v>
      </c>
      <c r="C51" s="55">
        <v>0</v>
      </c>
      <c r="D51" s="55">
        <v>0</v>
      </c>
      <c r="E51" s="55">
        <v>334760</v>
      </c>
      <c r="F51" s="55">
        <v>0</v>
      </c>
      <c r="G51" s="55">
        <v>0</v>
      </c>
      <c r="H51" s="55">
        <v>0</v>
      </c>
      <c r="I51" s="62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0</v>
      </c>
      <c r="AP51" s="61">
        <v>0</v>
      </c>
      <c r="AQ51" s="61">
        <v>0</v>
      </c>
      <c r="AR51" s="61">
        <v>0</v>
      </c>
      <c r="AS51" s="61">
        <v>0</v>
      </c>
      <c r="AT51" s="61">
        <v>0</v>
      </c>
      <c r="AU51" s="61">
        <v>0</v>
      </c>
      <c r="AV51" s="61">
        <v>0</v>
      </c>
      <c r="AW51" s="61">
        <v>0</v>
      </c>
      <c r="AX51" s="61">
        <v>0</v>
      </c>
      <c r="AY51" s="61">
        <v>0</v>
      </c>
      <c r="AZ51" s="61">
        <v>0</v>
      </c>
      <c r="BA51" s="61">
        <v>0</v>
      </c>
      <c r="BB51" s="61">
        <v>0</v>
      </c>
      <c r="BC51" s="61">
        <v>0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0</v>
      </c>
      <c r="BJ51" s="61">
        <v>0</v>
      </c>
      <c r="BK51" s="61">
        <v>0</v>
      </c>
      <c r="BL51" s="61">
        <v>0</v>
      </c>
      <c r="BM51" s="61">
        <v>0</v>
      </c>
      <c r="BN51" s="61">
        <v>0</v>
      </c>
      <c r="BO51" s="61">
        <v>0</v>
      </c>
      <c r="BP51" s="61">
        <v>0</v>
      </c>
      <c r="BQ51" s="95">
        <v>0</v>
      </c>
      <c r="BR51" s="61">
        <v>0</v>
      </c>
      <c r="BS51" s="61">
        <v>0</v>
      </c>
      <c r="BT51" s="61">
        <v>0</v>
      </c>
      <c r="BU51" s="61">
        <v>0</v>
      </c>
      <c r="BV51" s="61">
        <v>0</v>
      </c>
      <c r="BW51" s="61">
        <v>0</v>
      </c>
      <c r="BX51" s="61">
        <v>0</v>
      </c>
      <c r="BY51" s="61">
        <v>4215272</v>
      </c>
    </row>
    <row r="52" spans="1:77">
      <c r="A52" s="54" t="s">
        <v>49</v>
      </c>
      <c r="B52" s="55">
        <v>0</v>
      </c>
      <c r="C52" s="55">
        <v>0</v>
      </c>
      <c r="D52" s="55">
        <v>0</v>
      </c>
      <c r="E52" s="56">
        <v>0</v>
      </c>
      <c r="F52" s="55">
        <v>0</v>
      </c>
      <c r="G52" s="55">
        <v>4294161.7</v>
      </c>
      <c r="H52" s="55">
        <v>8476419.0199999996</v>
      </c>
      <c r="I52" s="62">
        <v>0</v>
      </c>
      <c r="J52" s="61">
        <v>12004982.380000001</v>
      </c>
      <c r="K52" s="61">
        <v>3780382.7200000002</v>
      </c>
      <c r="L52" s="61">
        <v>5727503.3899999997</v>
      </c>
      <c r="M52" s="61">
        <v>4363839.5999999996</v>
      </c>
      <c r="N52" s="61">
        <v>5460020</v>
      </c>
      <c r="O52" s="61">
        <v>0</v>
      </c>
      <c r="P52" s="61">
        <v>6491709.8200000003</v>
      </c>
      <c r="Q52" s="61">
        <v>6517520.7300000004</v>
      </c>
      <c r="R52" s="61">
        <v>17923656.32</v>
      </c>
      <c r="S52" s="61">
        <v>16339629.33</v>
      </c>
      <c r="T52" s="61">
        <v>29823126.84</v>
      </c>
      <c r="U52" s="61">
        <v>14367858.119999999</v>
      </c>
      <c r="V52" s="61">
        <v>0</v>
      </c>
      <c r="W52" s="61">
        <v>16045606.52</v>
      </c>
      <c r="X52" s="61">
        <v>0</v>
      </c>
      <c r="Y52" s="61">
        <v>16237020.199999999</v>
      </c>
      <c r="Z52" s="61">
        <v>15728567.5</v>
      </c>
      <c r="AA52" s="61">
        <v>20686913.079999998</v>
      </c>
      <c r="AB52" s="61">
        <v>0</v>
      </c>
      <c r="AC52" s="61">
        <v>11779757.970000001</v>
      </c>
      <c r="AD52" s="61">
        <v>0</v>
      </c>
      <c r="AE52" s="61">
        <v>0</v>
      </c>
      <c r="AF52" s="61">
        <v>0</v>
      </c>
      <c r="AG52" s="61">
        <v>5066761.24</v>
      </c>
      <c r="AH52" s="61">
        <v>17292619.84</v>
      </c>
      <c r="AI52" s="61">
        <v>0</v>
      </c>
      <c r="AJ52" s="61">
        <v>6384024.5300000003</v>
      </c>
      <c r="AK52" s="61">
        <v>19150373.390000001</v>
      </c>
      <c r="AL52" s="61">
        <v>5791.2</v>
      </c>
      <c r="AM52" s="61">
        <v>0</v>
      </c>
      <c r="AN52" s="61">
        <v>12202062.529999999</v>
      </c>
      <c r="AO52" s="61">
        <v>0</v>
      </c>
      <c r="AP52" s="61">
        <v>3768944.76</v>
      </c>
      <c r="AQ52" s="61">
        <v>0</v>
      </c>
      <c r="AR52" s="61">
        <v>10974937.43</v>
      </c>
      <c r="AS52" s="61">
        <v>3133090.08</v>
      </c>
      <c r="AT52" s="61">
        <v>1458705.75</v>
      </c>
      <c r="AU52" s="61">
        <v>10150804.66</v>
      </c>
      <c r="AV52" s="61">
        <v>11332528.77</v>
      </c>
      <c r="AW52" s="61">
        <v>0</v>
      </c>
      <c r="AX52" s="61">
        <v>10144871.42</v>
      </c>
      <c r="AY52" s="61">
        <v>7382008.79</v>
      </c>
      <c r="AZ52" s="61">
        <v>0</v>
      </c>
      <c r="BA52" s="61">
        <v>0</v>
      </c>
      <c r="BB52" s="61">
        <v>0</v>
      </c>
      <c r="BC52" s="61">
        <v>5879965</v>
      </c>
      <c r="BD52" s="61">
        <v>0</v>
      </c>
      <c r="BE52" s="61">
        <v>0</v>
      </c>
      <c r="BF52" s="61">
        <v>16552086</v>
      </c>
      <c r="BG52" s="61">
        <v>0</v>
      </c>
      <c r="BH52" s="61">
        <v>14223372</v>
      </c>
      <c r="BI52" s="61">
        <v>0</v>
      </c>
      <c r="BJ52" s="61">
        <v>10696284</v>
      </c>
      <c r="BK52" s="61">
        <v>0</v>
      </c>
      <c r="BL52" s="61">
        <v>9073571</v>
      </c>
      <c r="BM52" s="61">
        <v>0</v>
      </c>
      <c r="BN52" s="61">
        <v>8104695</v>
      </c>
      <c r="BO52" s="61">
        <v>24172651</v>
      </c>
      <c r="BP52" s="61">
        <v>486216</v>
      </c>
      <c r="BQ52" s="95">
        <v>0</v>
      </c>
      <c r="BR52" s="61">
        <v>0</v>
      </c>
      <c r="BS52" s="61">
        <v>19772197</v>
      </c>
      <c r="BT52" s="61">
        <v>9362800</v>
      </c>
      <c r="BU52" s="61">
        <v>11218781</v>
      </c>
      <c r="BV52" s="61">
        <v>9439985</v>
      </c>
      <c r="BW52" s="61">
        <v>0</v>
      </c>
      <c r="BX52" s="61">
        <v>0</v>
      </c>
      <c r="BY52" s="61">
        <v>0</v>
      </c>
    </row>
    <row r="53" spans="1:77">
      <c r="A53" s="54" t="s">
        <v>31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62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122824.4</v>
      </c>
      <c r="AL53" s="61">
        <v>0</v>
      </c>
      <c r="AM53" s="61">
        <v>0</v>
      </c>
      <c r="AN53" s="61">
        <v>81130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95">
        <v>0</v>
      </c>
      <c r="BR53" s="61">
        <v>0</v>
      </c>
      <c r="BS53" s="61">
        <v>56500</v>
      </c>
      <c r="BT53" s="61">
        <v>0</v>
      </c>
      <c r="BU53" s="61">
        <v>0</v>
      </c>
      <c r="BV53" s="61">
        <v>0</v>
      </c>
      <c r="BW53" s="61">
        <v>0</v>
      </c>
      <c r="BX53" s="61">
        <v>0</v>
      </c>
      <c r="BY53" s="61">
        <v>0</v>
      </c>
    </row>
    <row r="54" spans="1:77">
      <c r="A54" s="54" t="s">
        <v>32</v>
      </c>
      <c r="B54" s="55">
        <v>0</v>
      </c>
      <c r="C54" s="55">
        <v>0</v>
      </c>
      <c r="D54" s="55">
        <v>0</v>
      </c>
      <c r="E54" s="56">
        <v>0</v>
      </c>
      <c r="F54" s="55">
        <v>0</v>
      </c>
      <c r="G54" s="55">
        <v>0</v>
      </c>
      <c r="H54" s="55">
        <v>0</v>
      </c>
      <c r="I54" s="62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54565.83</v>
      </c>
      <c r="AS54" s="61">
        <v>0</v>
      </c>
      <c r="AT54" s="61">
        <v>0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95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0</v>
      </c>
      <c r="BW54" s="61">
        <v>0</v>
      </c>
      <c r="BX54" s="61">
        <v>0</v>
      </c>
      <c r="BY54" s="61">
        <v>152758</v>
      </c>
    </row>
    <row r="55" spans="1:77">
      <c r="A55" s="54" t="s">
        <v>82</v>
      </c>
      <c r="B55" s="55">
        <v>0</v>
      </c>
      <c r="C55" s="55">
        <v>0</v>
      </c>
      <c r="D55" s="55">
        <v>0</v>
      </c>
      <c r="E55" s="55">
        <v>105504.72</v>
      </c>
      <c r="F55" s="55">
        <v>0</v>
      </c>
      <c r="G55" s="55">
        <v>0</v>
      </c>
      <c r="H55" s="55">
        <v>0</v>
      </c>
      <c r="I55" s="62">
        <v>0</v>
      </c>
      <c r="J55" s="61">
        <v>261002.09</v>
      </c>
      <c r="K55" s="61">
        <v>0</v>
      </c>
      <c r="L55" s="61">
        <v>0</v>
      </c>
      <c r="M55" s="61">
        <v>0</v>
      </c>
      <c r="N55" s="61">
        <v>0</v>
      </c>
      <c r="O55" s="61">
        <v>255674.96</v>
      </c>
      <c r="P55" s="61">
        <v>492177.01</v>
      </c>
      <c r="Q55" s="61">
        <v>194968.81</v>
      </c>
      <c r="R55" s="61">
        <v>183830.05</v>
      </c>
      <c r="S55" s="61">
        <v>56861</v>
      </c>
      <c r="T55" s="61">
        <v>0</v>
      </c>
      <c r="U55" s="61">
        <v>143485.71</v>
      </c>
      <c r="V55" s="61">
        <v>201453.24</v>
      </c>
      <c r="W55" s="61">
        <v>50929.88</v>
      </c>
      <c r="X55" s="61">
        <v>335812.05</v>
      </c>
      <c r="Y55" s="61">
        <v>0</v>
      </c>
      <c r="Z55" s="61">
        <v>35278.31</v>
      </c>
      <c r="AA55" s="61">
        <v>434147.08</v>
      </c>
      <c r="AB55" s="61">
        <v>148266.57</v>
      </c>
      <c r="AC55" s="61">
        <v>566988.19999999995</v>
      </c>
      <c r="AD55" s="61">
        <v>846517.21</v>
      </c>
      <c r="AE55" s="61">
        <v>471964.53</v>
      </c>
      <c r="AF55" s="61">
        <v>186613.79</v>
      </c>
      <c r="AG55" s="61">
        <v>248396.93</v>
      </c>
      <c r="AH55" s="61">
        <v>246310.68</v>
      </c>
      <c r="AI55" s="61">
        <v>0</v>
      </c>
      <c r="AJ55" s="61">
        <v>107478.93</v>
      </c>
      <c r="AK55" s="61">
        <v>0</v>
      </c>
      <c r="AL55" s="61">
        <v>0</v>
      </c>
      <c r="AM55" s="61">
        <v>33745.040000000001</v>
      </c>
      <c r="AN55" s="61">
        <v>0</v>
      </c>
      <c r="AO55" s="61">
        <v>236087.47</v>
      </c>
      <c r="AP55" s="61">
        <v>240182.44</v>
      </c>
      <c r="AQ55" s="61">
        <v>0</v>
      </c>
      <c r="AR55" s="61">
        <v>1131483.07</v>
      </c>
      <c r="AS55" s="61">
        <v>198548.19</v>
      </c>
      <c r="AT55" s="61">
        <v>507050.62</v>
      </c>
      <c r="AU55" s="61">
        <v>243855.77</v>
      </c>
      <c r="AV55" s="61">
        <v>0</v>
      </c>
      <c r="AW55" s="61">
        <v>699485.4</v>
      </c>
      <c r="AX55" s="61">
        <v>812259.66</v>
      </c>
      <c r="AY55" s="61">
        <v>112283.64</v>
      </c>
      <c r="AZ55" s="61">
        <v>187647.1</v>
      </c>
      <c r="BA55" s="61">
        <v>0</v>
      </c>
      <c r="BB55" s="61">
        <v>0</v>
      </c>
      <c r="BC55" s="61">
        <v>122255</v>
      </c>
      <c r="BD55" s="61">
        <v>105791</v>
      </c>
      <c r="BE55" s="61">
        <v>0</v>
      </c>
      <c r="BF55" s="61">
        <v>0</v>
      </c>
      <c r="BG55" s="61">
        <v>4003</v>
      </c>
      <c r="BH55" s="61">
        <v>0</v>
      </c>
      <c r="BI55" s="61">
        <v>0</v>
      </c>
      <c r="BJ55" s="61">
        <v>691889</v>
      </c>
      <c r="BK55" s="61">
        <v>0</v>
      </c>
      <c r="BL55" s="61">
        <v>749684</v>
      </c>
      <c r="BM55" s="61">
        <v>23003</v>
      </c>
      <c r="BN55" s="61">
        <v>0</v>
      </c>
      <c r="BO55" s="61">
        <v>60925</v>
      </c>
      <c r="BP55" s="61">
        <v>0</v>
      </c>
      <c r="BQ55" s="95">
        <v>318460</v>
      </c>
      <c r="BR55" s="61">
        <v>41001</v>
      </c>
      <c r="BS55" s="61">
        <v>30306</v>
      </c>
      <c r="BT55" s="61">
        <v>0</v>
      </c>
      <c r="BU55" s="61">
        <v>195075</v>
      </c>
      <c r="BV55" s="61">
        <v>150671</v>
      </c>
      <c r="BW55" s="61">
        <v>0</v>
      </c>
      <c r="BX55" s="61">
        <v>9900</v>
      </c>
      <c r="BY55" s="61">
        <v>0</v>
      </c>
    </row>
    <row r="56" spans="1:77" ht="13.5" customHeight="1">
      <c r="A56" s="54" t="s">
        <v>50</v>
      </c>
      <c r="B56" s="55">
        <v>0</v>
      </c>
      <c r="C56" s="55">
        <v>0</v>
      </c>
      <c r="D56" s="55">
        <v>0</v>
      </c>
      <c r="E56" s="56">
        <v>378296.18</v>
      </c>
      <c r="F56" s="56">
        <v>0</v>
      </c>
      <c r="G56" s="56">
        <v>75612.070000000007</v>
      </c>
      <c r="H56" s="56">
        <v>150822.9</v>
      </c>
      <c r="I56" s="62">
        <v>47483.17</v>
      </c>
      <c r="J56" s="61">
        <v>0</v>
      </c>
      <c r="K56" s="61">
        <v>41911.31</v>
      </c>
      <c r="L56" s="61">
        <v>0</v>
      </c>
      <c r="M56" s="61">
        <v>0</v>
      </c>
      <c r="N56" s="61">
        <v>137833.04999999999</v>
      </c>
      <c r="O56" s="61">
        <v>75915.5</v>
      </c>
      <c r="P56" s="61">
        <v>0</v>
      </c>
      <c r="Q56" s="61">
        <v>0</v>
      </c>
      <c r="R56" s="61">
        <v>231309.14</v>
      </c>
      <c r="S56" s="61">
        <v>0</v>
      </c>
      <c r="T56" s="61">
        <v>0</v>
      </c>
      <c r="U56" s="61">
        <v>399052.92</v>
      </c>
      <c r="V56" s="61">
        <v>37888.370000000003</v>
      </c>
      <c r="W56" s="61">
        <v>5075.25</v>
      </c>
      <c r="X56" s="61">
        <v>0</v>
      </c>
      <c r="Y56" s="61">
        <v>0</v>
      </c>
      <c r="Z56" s="61">
        <v>60134.59</v>
      </c>
      <c r="AA56" s="61">
        <v>0</v>
      </c>
      <c r="AB56" s="61">
        <v>104820.43</v>
      </c>
      <c r="AC56" s="61">
        <v>142910.78</v>
      </c>
      <c r="AD56" s="61">
        <v>0</v>
      </c>
      <c r="AE56" s="61">
        <v>225453.15</v>
      </c>
      <c r="AF56" s="61">
        <v>122285.92</v>
      </c>
      <c r="AG56" s="61">
        <v>176798.66</v>
      </c>
      <c r="AH56" s="61">
        <v>0</v>
      </c>
      <c r="AI56" s="61">
        <v>28107.759999999998</v>
      </c>
      <c r="AJ56" s="61">
        <v>0</v>
      </c>
      <c r="AK56" s="61">
        <v>0</v>
      </c>
      <c r="AL56" s="61">
        <v>48266.69</v>
      </c>
      <c r="AM56" s="61">
        <v>0</v>
      </c>
      <c r="AN56" s="61">
        <v>0</v>
      </c>
      <c r="AO56" s="61">
        <v>0</v>
      </c>
      <c r="AP56" s="61">
        <v>0</v>
      </c>
      <c r="AQ56" s="61">
        <v>46266.41</v>
      </c>
      <c r="AR56" s="61">
        <v>290522.21999999997</v>
      </c>
      <c r="AS56" s="61">
        <v>0</v>
      </c>
      <c r="AT56" s="61">
        <v>0</v>
      </c>
      <c r="AU56" s="61">
        <v>0</v>
      </c>
      <c r="AV56" s="61">
        <v>60457.03</v>
      </c>
      <c r="AW56" s="61">
        <v>0</v>
      </c>
      <c r="AX56" s="61">
        <v>335356.40000000002</v>
      </c>
      <c r="AY56" s="61">
        <v>0</v>
      </c>
      <c r="AZ56" s="61">
        <v>0</v>
      </c>
      <c r="BA56" s="61">
        <v>23488</v>
      </c>
      <c r="BB56" s="61">
        <v>0</v>
      </c>
      <c r="BC56" s="61">
        <v>0</v>
      </c>
      <c r="BD56" s="61">
        <v>0</v>
      </c>
      <c r="BE56" s="61">
        <v>74003</v>
      </c>
      <c r="BF56" s="61">
        <v>96238</v>
      </c>
      <c r="BG56" s="61">
        <v>39944</v>
      </c>
      <c r="BH56" s="61">
        <v>101651</v>
      </c>
      <c r="BI56" s="61">
        <v>0</v>
      </c>
      <c r="BJ56" s="61">
        <v>606989</v>
      </c>
      <c r="BK56" s="61">
        <v>0</v>
      </c>
      <c r="BL56" s="61">
        <v>0</v>
      </c>
      <c r="BM56" s="61">
        <v>534979</v>
      </c>
      <c r="BN56" s="61">
        <v>181106</v>
      </c>
      <c r="BO56" s="61">
        <v>0</v>
      </c>
      <c r="BP56" s="61">
        <v>0</v>
      </c>
      <c r="BQ56" s="95">
        <v>144068</v>
      </c>
      <c r="BR56" s="61">
        <v>0</v>
      </c>
      <c r="BS56" s="61">
        <v>0</v>
      </c>
      <c r="BT56" s="61">
        <v>0</v>
      </c>
      <c r="BU56" s="61">
        <v>67725</v>
      </c>
      <c r="BV56" s="61">
        <v>210950</v>
      </c>
      <c r="BW56" s="61">
        <v>112376</v>
      </c>
      <c r="BX56" s="61">
        <v>0</v>
      </c>
      <c r="BY56" s="61">
        <v>0</v>
      </c>
    </row>
    <row r="57" spans="1:77">
      <c r="A57" s="54" t="s">
        <v>125</v>
      </c>
      <c r="B57" s="55">
        <v>10484.11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62">
        <v>0</v>
      </c>
      <c r="J57" s="61">
        <v>0</v>
      </c>
      <c r="K57" s="61">
        <v>0</v>
      </c>
      <c r="L57" s="61">
        <v>0</v>
      </c>
      <c r="M57" s="61">
        <v>854915.25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792334.5</v>
      </c>
      <c r="T57" s="61">
        <v>19266694.350000001</v>
      </c>
      <c r="U57" s="61">
        <v>0</v>
      </c>
      <c r="V57" s="61">
        <v>0</v>
      </c>
      <c r="W57" s="61">
        <v>0</v>
      </c>
      <c r="X57" s="61">
        <v>0</v>
      </c>
      <c r="Y57" s="61">
        <v>371558.82</v>
      </c>
      <c r="Z57" s="61">
        <v>0</v>
      </c>
      <c r="AA57" s="61">
        <v>74841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33250</v>
      </c>
      <c r="AH57" s="61">
        <v>0</v>
      </c>
      <c r="AI57" s="61">
        <v>0</v>
      </c>
      <c r="AJ57" s="61">
        <v>0</v>
      </c>
      <c r="AK57" s="61">
        <v>0</v>
      </c>
      <c r="AL57" s="61">
        <v>23076</v>
      </c>
      <c r="AM57" s="61">
        <v>7387.5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5054.6400000000003</v>
      </c>
      <c r="AW57" s="61">
        <v>0</v>
      </c>
      <c r="AX57" s="61">
        <v>0</v>
      </c>
      <c r="AY57" s="61">
        <v>0</v>
      </c>
      <c r="AZ57" s="61">
        <v>0</v>
      </c>
      <c r="BA57" s="61">
        <v>0</v>
      </c>
      <c r="BB57" s="61">
        <v>0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0</v>
      </c>
      <c r="BJ57" s="61">
        <v>0</v>
      </c>
      <c r="BK57" s="61">
        <v>0</v>
      </c>
      <c r="BL57" s="61">
        <v>0</v>
      </c>
      <c r="BM57" s="61">
        <v>0</v>
      </c>
      <c r="BN57" s="61">
        <v>0</v>
      </c>
      <c r="BO57" s="61">
        <v>0</v>
      </c>
      <c r="BP57" s="61">
        <v>0</v>
      </c>
      <c r="BQ57" s="95">
        <v>10414</v>
      </c>
      <c r="BR57" s="61">
        <v>0</v>
      </c>
      <c r="BS57" s="61">
        <v>0</v>
      </c>
      <c r="BT57" s="61">
        <v>0</v>
      </c>
      <c r="BU57" s="61">
        <v>13326</v>
      </c>
      <c r="BV57" s="61">
        <v>0</v>
      </c>
      <c r="BW57" s="61">
        <v>0</v>
      </c>
      <c r="BX57" s="61">
        <v>0</v>
      </c>
      <c r="BY57" s="61">
        <v>0</v>
      </c>
    </row>
    <row r="58" spans="1:77">
      <c r="A58" s="54" t="s">
        <v>126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62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47846.16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0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17641.650000000001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0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0</v>
      </c>
      <c r="BO58" s="61">
        <v>0</v>
      </c>
      <c r="BP58" s="61">
        <v>0</v>
      </c>
      <c r="BQ58" s="95">
        <v>0</v>
      </c>
      <c r="BR58" s="61">
        <v>0</v>
      </c>
      <c r="BS58" s="61">
        <v>0</v>
      </c>
      <c r="BT58" s="61">
        <v>0</v>
      </c>
      <c r="BU58" s="61">
        <v>0</v>
      </c>
      <c r="BV58" s="61">
        <v>0</v>
      </c>
      <c r="BW58" s="61">
        <v>0</v>
      </c>
      <c r="BX58" s="61">
        <v>0</v>
      </c>
      <c r="BY58" s="61">
        <v>0</v>
      </c>
    </row>
    <row r="59" spans="1:77">
      <c r="A59" s="54" t="s">
        <v>83</v>
      </c>
      <c r="B59" s="55">
        <v>0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62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65545.2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0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0</v>
      </c>
      <c r="BH59" s="61">
        <v>0</v>
      </c>
      <c r="BI59" s="61">
        <v>0</v>
      </c>
      <c r="BJ59" s="61">
        <v>0</v>
      </c>
      <c r="BK59" s="61">
        <v>0</v>
      </c>
      <c r="BL59" s="61">
        <v>0</v>
      </c>
      <c r="BM59" s="61">
        <v>0</v>
      </c>
      <c r="BN59" s="61">
        <v>0</v>
      </c>
      <c r="BO59" s="61">
        <v>0</v>
      </c>
      <c r="BP59" s="61">
        <v>0</v>
      </c>
      <c r="BQ59" s="95">
        <v>0</v>
      </c>
      <c r="BR59" s="61">
        <v>0</v>
      </c>
      <c r="BS59" s="61">
        <v>0</v>
      </c>
      <c r="BT59" s="61">
        <v>0</v>
      </c>
      <c r="BU59" s="61">
        <v>0</v>
      </c>
      <c r="BV59" s="61">
        <v>0</v>
      </c>
      <c r="BW59" s="61">
        <v>0</v>
      </c>
      <c r="BX59" s="61">
        <v>0</v>
      </c>
      <c r="BY59" s="61">
        <v>0</v>
      </c>
    </row>
    <row r="60" spans="1:77">
      <c r="A60" s="54" t="s">
        <v>84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61">
        <v>0</v>
      </c>
      <c r="W60" s="61">
        <v>0</v>
      </c>
      <c r="X60" s="61">
        <v>0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61">
        <v>0</v>
      </c>
      <c r="AV60" s="61">
        <v>0</v>
      </c>
      <c r="AW60" s="61">
        <v>0</v>
      </c>
      <c r="AX60" s="61">
        <v>0</v>
      </c>
      <c r="AY60" s="61">
        <v>0</v>
      </c>
      <c r="AZ60" s="61">
        <v>0</v>
      </c>
      <c r="BA60" s="61">
        <v>0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81</v>
      </c>
      <c r="BJ60" s="61">
        <v>0</v>
      </c>
      <c r="BK60" s="61">
        <v>0</v>
      </c>
      <c r="BL60" s="61">
        <v>0</v>
      </c>
      <c r="BM60" s="61">
        <v>0</v>
      </c>
      <c r="BN60" s="61">
        <v>0</v>
      </c>
      <c r="BO60" s="61">
        <v>0</v>
      </c>
      <c r="BP60" s="61">
        <v>0</v>
      </c>
      <c r="BQ60" s="95">
        <v>0</v>
      </c>
      <c r="BR60" s="61">
        <v>0</v>
      </c>
      <c r="BS60" s="61">
        <v>0</v>
      </c>
      <c r="BT60" s="61">
        <v>0</v>
      </c>
      <c r="BU60" s="61">
        <v>0</v>
      </c>
      <c r="BV60" s="61">
        <v>0</v>
      </c>
      <c r="BW60" s="61">
        <v>0</v>
      </c>
      <c r="BX60" s="61">
        <v>104412</v>
      </c>
      <c r="BY60" s="61">
        <v>129529</v>
      </c>
    </row>
    <row r="61" spans="1:77">
      <c r="A61" s="54" t="s">
        <v>127</v>
      </c>
      <c r="B61" s="55">
        <v>1134128.75</v>
      </c>
      <c r="C61" s="55">
        <v>200487.81</v>
      </c>
      <c r="D61" s="55">
        <v>250573.46</v>
      </c>
      <c r="E61" s="56">
        <v>596732.67000000004</v>
      </c>
      <c r="F61" s="56">
        <v>91050.36</v>
      </c>
      <c r="G61" s="56">
        <v>605721.41</v>
      </c>
      <c r="H61" s="56">
        <v>167148.35</v>
      </c>
      <c r="I61" s="62">
        <v>1284768.7</v>
      </c>
      <c r="J61" s="61">
        <v>82311.03</v>
      </c>
      <c r="K61" s="61">
        <v>503235.42</v>
      </c>
      <c r="L61" s="61">
        <v>735053.44</v>
      </c>
      <c r="M61" s="61">
        <v>0</v>
      </c>
      <c r="N61" s="61">
        <v>545339.32999999996</v>
      </c>
      <c r="O61" s="61">
        <v>41287.68</v>
      </c>
      <c r="P61" s="61">
        <v>766169.66</v>
      </c>
      <c r="Q61" s="61">
        <v>215665.15</v>
      </c>
      <c r="R61" s="61">
        <v>419806.53</v>
      </c>
      <c r="S61" s="61">
        <v>48272.4</v>
      </c>
      <c r="T61" s="61">
        <v>655756.55000000005</v>
      </c>
      <c r="U61" s="61">
        <v>172999.51</v>
      </c>
      <c r="V61" s="61">
        <v>361624.84</v>
      </c>
      <c r="W61" s="61">
        <v>32855.35</v>
      </c>
      <c r="X61" s="61">
        <v>132527.74</v>
      </c>
      <c r="Y61" s="61">
        <v>549866.39</v>
      </c>
      <c r="Z61" s="61">
        <v>656948.02</v>
      </c>
      <c r="AA61" s="61">
        <v>80727.23</v>
      </c>
      <c r="AB61" s="61">
        <v>0</v>
      </c>
      <c r="AC61" s="61">
        <v>0</v>
      </c>
      <c r="AD61" s="61">
        <v>0</v>
      </c>
      <c r="AE61" s="61">
        <v>0</v>
      </c>
      <c r="AF61" s="61">
        <v>0</v>
      </c>
      <c r="AG61" s="61">
        <v>0</v>
      </c>
      <c r="AH61" s="61">
        <v>0</v>
      </c>
      <c r="AI61" s="61">
        <v>0</v>
      </c>
      <c r="AJ61" s="61">
        <v>0</v>
      </c>
      <c r="AK61" s="61">
        <v>0</v>
      </c>
      <c r="AL61" s="61">
        <v>0</v>
      </c>
      <c r="AM61" s="61">
        <v>0</v>
      </c>
      <c r="AN61" s="61">
        <v>0</v>
      </c>
      <c r="AO61" s="61">
        <v>0</v>
      </c>
      <c r="AP61" s="61">
        <v>0</v>
      </c>
      <c r="AQ61" s="61">
        <v>0</v>
      </c>
      <c r="AR61" s="61">
        <v>0</v>
      </c>
      <c r="AS61" s="61">
        <v>85801.43</v>
      </c>
      <c r="AT61" s="61">
        <v>353175.48</v>
      </c>
      <c r="AU61" s="61">
        <v>0</v>
      </c>
      <c r="AV61" s="61">
        <v>364353.13</v>
      </c>
      <c r="AW61" s="61">
        <v>154981.65</v>
      </c>
      <c r="AX61" s="61">
        <v>0</v>
      </c>
      <c r="AY61" s="61">
        <v>0</v>
      </c>
      <c r="AZ61" s="61">
        <v>371414.48</v>
      </c>
      <c r="BA61" s="61">
        <v>0</v>
      </c>
      <c r="BB61" s="61">
        <v>0</v>
      </c>
      <c r="BC61" s="61">
        <v>0</v>
      </c>
      <c r="BD61" s="61">
        <v>369813</v>
      </c>
      <c r="BE61" s="61">
        <v>161129</v>
      </c>
      <c r="BF61" s="61">
        <v>0</v>
      </c>
      <c r="BG61" s="61">
        <v>0</v>
      </c>
      <c r="BH61" s="72">
        <v>0</v>
      </c>
      <c r="BI61" s="72">
        <v>0</v>
      </c>
      <c r="BJ61" s="72">
        <v>370225</v>
      </c>
      <c r="BK61" s="72">
        <v>0</v>
      </c>
      <c r="BL61" s="72">
        <v>424304</v>
      </c>
      <c r="BM61" s="72">
        <v>0</v>
      </c>
      <c r="BN61" s="72">
        <v>169463</v>
      </c>
      <c r="BO61" s="72">
        <v>0</v>
      </c>
      <c r="BP61" s="72">
        <v>0</v>
      </c>
      <c r="BQ61" s="96">
        <v>358148</v>
      </c>
      <c r="BR61" s="72">
        <v>0</v>
      </c>
      <c r="BS61" s="72">
        <v>356826</v>
      </c>
      <c r="BT61" s="72">
        <v>0</v>
      </c>
      <c r="BU61" s="72">
        <v>169618</v>
      </c>
      <c r="BV61" s="72">
        <v>287653</v>
      </c>
      <c r="BW61" s="72">
        <v>646729</v>
      </c>
      <c r="BX61" s="72">
        <v>0</v>
      </c>
      <c r="BY61" s="72">
        <v>0</v>
      </c>
    </row>
    <row r="62" spans="1:77">
      <c r="A62" s="54" t="s">
        <v>128</v>
      </c>
      <c r="B62" s="72">
        <v>0</v>
      </c>
      <c r="C62" s="72">
        <v>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72">
        <v>0</v>
      </c>
      <c r="U62" s="72">
        <v>0</v>
      </c>
      <c r="V62" s="72">
        <v>0</v>
      </c>
      <c r="W62" s="72">
        <v>0</v>
      </c>
      <c r="X62" s="72">
        <v>0</v>
      </c>
      <c r="Y62" s="72">
        <v>0</v>
      </c>
      <c r="Z62" s="72">
        <v>0</v>
      </c>
      <c r="AA62" s="72">
        <v>0</v>
      </c>
      <c r="AB62" s="72">
        <v>0</v>
      </c>
      <c r="AC62" s="72">
        <v>0</v>
      </c>
      <c r="AD62" s="72">
        <v>0</v>
      </c>
      <c r="AE62" s="72">
        <v>0</v>
      </c>
      <c r="AF62" s="72">
        <v>0</v>
      </c>
      <c r="AG62" s="72">
        <v>0</v>
      </c>
      <c r="AH62" s="72">
        <v>0</v>
      </c>
      <c r="AI62" s="72">
        <v>0</v>
      </c>
      <c r="AJ62" s="72">
        <v>0</v>
      </c>
      <c r="AK62" s="72">
        <v>0</v>
      </c>
      <c r="AL62" s="72">
        <v>0</v>
      </c>
      <c r="AM62" s="72">
        <v>0</v>
      </c>
      <c r="AN62" s="72">
        <v>0</v>
      </c>
      <c r="AO62" s="72">
        <v>0</v>
      </c>
      <c r="AP62" s="72">
        <v>0</v>
      </c>
      <c r="AQ62" s="72">
        <v>0</v>
      </c>
      <c r="AR62" s="72">
        <v>0</v>
      </c>
      <c r="AS62" s="72">
        <v>0</v>
      </c>
      <c r="AT62" s="72">
        <v>0</v>
      </c>
      <c r="AU62" s="72">
        <v>0</v>
      </c>
      <c r="AV62" s="72">
        <v>0</v>
      </c>
      <c r="AW62" s="72">
        <v>0</v>
      </c>
      <c r="AX62" s="72">
        <v>0</v>
      </c>
      <c r="AY62" s="72">
        <v>0</v>
      </c>
      <c r="AZ62" s="72">
        <v>0</v>
      </c>
      <c r="BA62" s="72">
        <v>0</v>
      </c>
      <c r="BB62" s="72">
        <v>0</v>
      </c>
      <c r="BC62" s="72">
        <v>0</v>
      </c>
      <c r="BD62" s="72">
        <v>0</v>
      </c>
      <c r="BE62" s="72">
        <v>0</v>
      </c>
      <c r="BF62" s="72">
        <v>0</v>
      </c>
      <c r="BG62" s="72">
        <v>0</v>
      </c>
      <c r="BH62" s="73">
        <v>0</v>
      </c>
      <c r="BI62" s="73">
        <v>0</v>
      </c>
      <c r="BJ62" s="73">
        <v>0</v>
      </c>
      <c r="BK62" s="73">
        <v>0</v>
      </c>
      <c r="BL62" s="73">
        <v>0</v>
      </c>
      <c r="BM62" s="73">
        <v>0</v>
      </c>
      <c r="BN62" s="73">
        <v>0</v>
      </c>
      <c r="BO62" s="73">
        <v>0</v>
      </c>
      <c r="BP62" s="73">
        <v>0</v>
      </c>
      <c r="BQ62" s="97">
        <v>0</v>
      </c>
      <c r="BR62" s="73">
        <v>0</v>
      </c>
      <c r="BS62" s="73">
        <v>0</v>
      </c>
      <c r="BT62" s="73">
        <v>0</v>
      </c>
      <c r="BU62" s="73">
        <v>0</v>
      </c>
      <c r="BV62" s="73">
        <v>0</v>
      </c>
      <c r="BW62" s="73">
        <v>0</v>
      </c>
      <c r="BX62" s="73">
        <v>0</v>
      </c>
      <c r="BY62" s="73">
        <v>0</v>
      </c>
    </row>
    <row r="63" spans="1:77">
      <c r="A63" s="58" t="s">
        <v>99</v>
      </c>
      <c r="B63" s="59">
        <v>0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74">
        <v>0</v>
      </c>
      <c r="J63" s="73">
        <v>0</v>
      </c>
      <c r="K63" s="73">
        <v>0</v>
      </c>
      <c r="L63" s="73">
        <v>21753.200000000001</v>
      </c>
      <c r="M63" s="73">
        <v>0</v>
      </c>
      <c r="N63" s="73">
        <v>0</v>
      </c>
      <c r="O63" s="73">
        <v>0</v>
      </c>
      <c r="P63" s="73">
        <v>39841.440000000002</v>
      </c>
      <c r="Q63" s="73">
        <v>0</v>
      </c>
      <c r="R63" s="73">
        <v>0</v>
      </c>
      <c r="S63" s="73">
        <v>0</v>
      </c>
      <c r="T63" s="73">
        <v>25528.86</v>
      </c>
      <c r="U63" s="73">
        <v>28729.48</v>
      </c>
      <c r="V63" s="73">
        <v>0</v>
      </c>
      <c r="W63" s="73">
        <v>0</v>
      </c>
      <c r="X63" s="73">
        <v>0</v>
      </c>
      <c r="Y63" s="73">
        <v>0</v>
      </c>
      <c r="Z63" s="73">
        <v>0</v>
      </c>
      <c r="AA63" s="73">
        <v>112351.03</v>
      </c>
      <c r="AB63" s="73">
        <v>60708.6</v>
      </c>
      <c r="AC63" s="73">
        <v>26488.84</v>
      </c>
      <c r="AD63" s="73">
        <v>0</v>
      </c>
      <c r="AE63" s="73">
        <v>0</v>
      </c>
      <c r="AF63" s="73">
        <v>118583.24</v>
      </c>
      <c r="AG63" s="73">
        <v>0</v>
      </c>
      <c r="AH63" s="73">
        <v>0</v>
      </c>
      <c r="AI63" s="73">
        <v>0</v>
      </c>
      <c r="AJ63" s="73">
        <v>0</v>
      </c>
      <c r="AK63" s="73">
        <v>0</v>
      </c>
      <c r="AL63" s="73">
        <v>0</v>
      </c>
      <c r="AM63" s="73">
        <v>0</v>
      </c>
      <c r="AN63" s="73">
        <v>0</v>
      </c>
      <c r="AO63" s="73">
        <v>0</v>
      </c>
      <c r="AP63" s="73">
        <v>0</v>
      </c>
      <c r="AQ63" s="73">
        <v>0</v>
      </c>
      <c r="AR63" s="73">
        <v>0</v>
      </c>
      <c r="AS63" s="73">
        <v>0</v>
      </c>
      <c r="AT63" s="73">
        <v>0</v>
      </c>
      <c r="AU63" s="73">
        <v>0</v>
      </c>
      <c r="AV63" s="73">
        <v>0</v>
      </c>
      <c r="AW63" s="73">
        <v>0</v>
      </c>
      <c r="AX63" s="73">
        <v>0</v>
      </c>
      <c r="AY63" s="73">
        <v>0</v>
      </c>
      <c r="AZ63" s="73">
        <v>0</v>
      </c>
      <c r="BA63" s="73">
        <v>0</v>
      </c>
      <c r="BB63" s="73">
        <v>0</v>
      </c>
      <c r="BC63" s="73">
        <v>0</v>
      </c>
      <c r="BD63" s="73">
        <v>0</v>
      </c>
      <c r="BE63" s="73">
        <v>0</v>
      </c>
      <c r="BF63" s="73">
        <v>0</v>
      </c>
      <c r="BG63" s="73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95">
        <v>0</v>
      </c>
      <c r="BR63" s="61">
        <v>0</v>
      </c>
      <c r="BS63" s="61">
        <v>0</v>
      </c>
      <c r="BT63" s="61">
        <v>0</v>
      </c>
      <c r="BU63" s="61">
        <v>0</v>
      </c>
      <c r="BV63" s="61">
        <v>0</v>
      </c>
      <c r="BW63" s="61">
        <v>100548</v>
      </c>
      <c r="BX63" s="61">
        <v>0</v>
      </c>
      <c r="BY63" s="61">
        <v>0</v>
      </c>
    </row>
    <row r="64" spans="1:77">
      <c r="A64" s="54" t="s">
        <v>129</v>
      </c>
      <c r="B64" s="55">
        <v>0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62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15633.72</v>
      </c>
      <c r="U64" s="61">
        <v>0</v>
      </c>
      <c r="V64" s="61">
        <v>0</v>
      </c>
      <c r="W64" s="61">
        <v>0</v>
      </c>
      <c r="X64" s="61">
        <v>0</v>
      </c>
      <c r="Y64" s="61">
        <v>0</v>
      </c>
      <c r="Z64" s="61">
        <v>0</v>
      </c>
      <c r="AA64" s="61">
        <v>0</v>
      </c>
      <c r="AB64" s="61">
        <v>0</v>
      </c>
      <c r="AC64" s="61">
        <v>0</v>
      </c>
      <c r="AD64" s="61">
        <v>0</v>
      </c>
      <c r="AE64" s="61">
        <v>0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0</v>
      </c>
      <c r="AY64" s="61">
        <v>0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0</v>
      </c>
      <c r="BK64" s="61">
        <v>0</v>
      </c>
      <c r="BL64" s="61">
        <v>0</v>
      </c>
      <c r="BM64" s="61">
        <v>0</v>
      </c>
      <c r="BN64" s="61">
        <v>0</v>
      </c>
      <c r="BO64" s="61">
        <v>0</v>
      </c>
      <c r="BP64" s="61">
        <v>0</v>
      </c>
      <c r="BQ64" s="95">
        <v>0</v>
      </c>
      <c r="BR64" s="61">
        <v>0</v>
      </c>
      <c r="BS64" s="61">
        <v>0</v>
      </c>
      <c r="BT64" s="61">
        <v>0</v>
      </c>
      <c r="BU64" s="61">
        <v>0</v>
      </c>
      <c r="BV64" s="61">
        <v>0</v>
      </c>
      <c r="BW64" s="61">
        <v>0</v>
      </c>
      <c r="BX64" s="61">
        <v>1144785</v>
      </c>
      <c r="BY64" s="61">
        <v>2398016</v>
      </c>
    </row>
    <row r="65" spans="1:77">
      <c r="A65" s="54" t="s">
        <v>41</v>
      </c>
      <c r="B65" s="55">
        <v>0</v>
      </c>
      <c r="C65" s="55">
        <v>653772.65</v>
      </c>
      <c r="D65" s="55">
        <v>873992.02</v>
      </c>
      <c r="E65" s="55">
        <v>0</v>
      </c>
      <c r="F65" s="55">
        <v>0</v>
      </c>
      <c r="G65" s="55">
        <v>0</v>
      </c>
      <c r="H65" s="55">
        <v>425111.68</v>
      </c>
      <c r="I65" s="62">
        <v>0</v>
      </c>
      <c r="J65" s="61">
        <v>0</v>
      </c>
      <c r="K65" s="61">
        <v>0</v>
      </c>
      <c r="L65" s="61">
        <v>1099363.95</v>
      </c>
      <c r="M65" s="61">
        <v>0</v>
      </c>
      <c r="N65" s="61">
        <v>162610.12</v>
      </c>
      <c r="O65" s="61">
        <v>0</v>
      </c>
      <c r="P65" s="61">
        <v>367498.06</v>
      </c>
      <c r="Q65" s="61">
        <v>606086.34</v>
      </c>
      <c r="R65" s="61">
        <v>513234.84</v>
      </c>
      <c r="S65" s="61">
        <v>298893.92</v>
      </c>
      <c r="T65" s="61">
        <v>0</v>
      </c>
      <c r="U65" s="61">
        <v>464778.48</v>
      </c>
      <c r="V65" s="61">
        <v>984630.35</v>
      </c>
      <c r="W65" s="61">
        <v>0</v>
      </c>
      <c r="X65" s="61">
        <v>0</v>
      </c>
      <c r="Y65" s="61">
        <v>477457.22</v>
      </c>
      <c r="Z65" s="61">
        <v>2165203.2799999998</v>
      </c>
      <c r="AA65" s="61">
        <v>870056.18</v>
      </c>
      <c r="AB65" s="61">
        <v>876936.89</v>
      </c>
      <c r="AC65" s="61">
        <v>3330199.12</v>
      </c>
      <c r="AD65" s="61">
        <v>788345.01</v>
      </c>
      <c r="AE65" s="61">
        <v>1083987.05</v>
      </c>
      <c r="AF65" s="61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>
        <v>0</v>
      </c>
      <c r="AM65" s="61">
        <v>515578.49</v>
      </c>
      <c r="AN65" s="61">
        <v>0</v>
      </c>
      <c r="AO65" s="61">
        <v>1166961.31</v>
      </c>
      <c r="AP65" s="61">
        <v>0</v>
      </c>
      <c r="AQ65" s="61">
        <v>396601.38</v>
      </c>
      <c r="AR65" s="61">
        <v>0</v>
      </c>
      <c r="AS65" s="61">
        <v>0</v>
      </c>
      <c r="AT65" s="61">
        <v>757634.88</v>
      </c>
      <c r="AU65" s="61">
        <v>0</v>
      </c>
      <c r="AV65" s="61">
        <v>0</v>
      </c>
      <c r="AW65" s="61">
        <v>438616.32000000001</v>
      </c>
      <c r="AX65" s="61">
        <v>2255647.2799999998</v>
      </c>
      <c r="AY65" s="61">
        <v>0</v>
      </c>
      <c r="AZ65" s="61">
        <v>976147.7</v>
      </c>
      <c r="BA65" s="61">
        <v>0</v>
      </c>
      <c r="BB65" s="61">
        <v>508808</v>
      </c>
      <c r="BC65" s="61">
        <v>0</v>
      </c>
      <c r="BD65" s="61">
        <v>753357</v>
      </c>
      <c r="BE65" s="61">
        <v>0</v>
      </c>
      <c r="BF65" s="61">
        <v>0</v>
      </c>
      <c r="BG65" s="61">
        <v>0</v>
      </c>
      <c r="BH65" s="61">
        <v>919741</v>
      </c>
      <c r="BI65" s="61">
        <v>0</v>
      </c>
      <c r="BJ65" s="61">
        <v>581166</v>
      </c>
      <c r="BK65" s="61">
        <v>348840</v>
      </c>
      <c r="BL65" s="61">
        <v>1200420</v>
      </c>
      <c r="BM65" s="61">
        <v>1192235</v>
      </c>
      <c r="BN65" s="61">
        <v>817398</v>
      </c>
      <c r="BO65" s="61">
        <v>494117</v>
      </c>
      <c r="BP65" s="61">
        <v>913035</v>
      </c>
      <c r="BQ65" s="95">
        <v>826789</v>
      </c>
      <c r="BR65" s="61">
        <v>0</v>
      </c>
      <c r="BS65" s="61">
        <v>0</v>
      </c>
      <c r="BT65" s="61">
        <v>0</v>
      </c>
      <c r="BU65" s="61">
        <v>886580</v>
      </c>
      <c r="BV65" s="61">
        <v>878866</v>
      </c>
      <c r="BW65" s="61">
        <v>598449</v>
      </c>
      <c r="BX65" s="61">
        <v>0</v>
      </c>
      <c r="BY65" s="61">
        <v>4918800</v>
      </c>
    </row>
    <row r="66" spans="1:77">
      <c r="A66" s="54" t="s">
        <v>85</v>
      </c>
      <c r="B66" s="55">
        <v>0</v>
      </c>
      <c r="C66" s="55">
        <v>0</v>
      </c>
      <c r="D66" s="55">
        <v>0</v>
      </c>
      <c r="E66" s="55">
        <v>197984.17</v>
      </c>
      <c r="F66" s="55">
        <v>620088.66</v>
      </c>
      <c r="G66" s="55">
        <v>0</v>
      </c>
      <c r="H66" s="55">
        <v>310029.89</v>
      </c>
      <c r="I66" s="62">
        <v>0</v>
      </c>
      <c r="J66" s="61">
        <v>0</v>
      </c>
      <c r="K66" s="61">
        <v>0</v>
      </c>
      <c r="L66" s="61">
        <v>43384.800000000003</v>
      </c>
      <c r="M66" s="61">
        <v>183883.62</v>
      </c>
      <c r="N66" s="61">
        <v>0</v>
      </c>
      <c r="O66" s="61">
        <v>0</v>
      </c>
      <c r="P66" s="61">
        <v>361440.74</v>
      </c>
      <c r="Q66" s="61">
        <v>841524.42</v>
      </c>
      <c r="R66" s="61">
        <v>0</v>
      </c>
      <c r="S66" s="61">
        <v>1131728.24</v>
      </c>
      <c r="T66" s="61">
        <v>0</v>
      </c>
      <c r="U66" s="61">
        <v>482220.05</v>
      </c>
      <c r="V66" s="61">
        <v>0</v>
      </c>
      <c r="W66" s="61">
        <v>0</v>
      </c>
      <c r="X66" s="61">
        <v>0</v>
      </c>
      <c r="Y66" s="61">
        <v>0</v>
      </c>
      <c r="Z66" s="61">
        <v>0</v>
      </c>
      <c r="AA66" s="61">
        <v>0</v>
      </c>
      <c r="AB66" s="61">
        <v>400781.87</v>
      </c>
      <c r="AC66" s="61">
        <v>637648.06000000006</v>
      </c>
      <c r="AD66" s="61">
        <v>0</v>
      </c>
      <c r="AE66" s="61">
        <v>1019766.79</v>
      </c>
      <c r="AF66" s="61">
        <v>494235.06</v>
      </c>
      <c r="AG66" s="61">
        <v>422674.65</v>
      </c>
      <c r="AH66" s="61">
        <v>69960.78</v>
      </c>
      <c r="AI66" s="61">
        <v>0</v>
      </c>
      <c r="AJ66" s="61">
        <v>0</v>
      </c>
      <c r="AK66" s="61">
        <v>0</v>
      </c>
      <c r="AL66" s="61">
        <v>0</v>
      </c>
      <c r="AM66" s="61">
        <v>239049.60000000001</v>
      </c>
      <c r="AN66" s="61">
        <v>0</v>
      </c>
      <c r="AO66" s="61">
        <v>0</v>
      </c>
      <c r="AP66" s="61">
        <v>977273.89</v>
      </c>
      <c r="AQ66" s="61">
        <v>583321.57999999996</v>
      </c>
      <c r="AR66" s="61">
        <v>389528.9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162503.42000000001</v>
      </c>
      <c r="BA66" s="61">
        <v>0</v>
      </c>
      <c r="BB66" s="61">
        <v>0</v>
      </c>
      <c r="BC66" s="61">
        <v>160089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427071</v>
      </c>
      <c r="BN66" s="61">
        <v>140063</v>
      </c>
      <c r="BO66" s="61">
        <v>436046</v>
      </c>
      <c r="BP66" s="61">
        <v>0</v>
      </c>
      <c r="BQ66" s="95">
        <v>0</v>
      </c>
      <c r="BR66" s="61">
        <v>0</v>
      </c>
      <c r="BS66" s="61">
        <v>0</v>
      </c>
      <c r="BT66" s="61">
        <v>0</v>
      </c>
      <c r="BU66" s="61">
        <v>0</v>
      </c>
      <c r="BV66" s="61">
        <v>0</v>
      </c>
      <c r="BW66" s="61">
        <v>0</v>
      </c>
      <c r="BX66" s="61">
        <v>0</v>
      </c>
      <c r="BY66" s="61">
        <v>0</v>
      </c>
    </row>
    <row r="67" spans="1:77">
      <c r="A67" s="54" t="s">
        <v>52</v>
      </c>
      <c r="B67" s="55">
        <v>0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62">
        <v>0</v>
      </c>
      <c r="J67" s="61">
        <v>0</v>
      </c>
      <c r="K67" s="61">
        <v>0</v>
      </c>
      <c r="L67" s="61">
        <v>35100</v>
      </c>
      <c r="M67" s="61">
        <v>70200</v>
      </c>
      <c r="N67" s="61">
        <v>0</v>
      </c>
      <c r="O67" s="61">
        <v>35100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34101</v>
      </c>
      <c r="AA67" s="61">
        <v>0</v>
      </c>
      <c r="AB67" s="61">
        <v>32956.879999999997</v>
      </c>
      <c r="AC67" s="61">
        <v>30920.18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95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0</v>
      </c>
      <c r="BW67" s="61">
        <v>0</v>
      </c>
      <c r="BX67" s="61">
        <v>0</v>
      </c>
      <c r="BY67" s="61">
        <v>0</v>
      </c>
    </row>
    <row r="68" spans="1:77">
      <c r="A68" s="54" t="s">
        <v>86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95">
        <v>0</v>
      </c>
      <c r="BR68" s="62">
        <v>0</v>
      </c>
      <c r="BS68" s="62">
        <v>0</v>
      </c>
      <c r="BT68" s="62">
        <v>0</v>
      </c>
      <c r="BU68" s="62">
        <v>0</v>
      </c>
      <c r="BV68" s="62">
        <v>0</v>
      </c>
      <c r="BW68" s="62">
        <v>0</v>
      </c>
      <c r="BX68" s="62">
        <v>0</v>
      </c>
      <c r="BY68" s="62">
        <v>589431</v>
      </c>
    </row>
    <row r="69" spans="1:77">
      <c r="A69" s="54" t="s">
        <v>100</v>
      </c>
      <c r="B69" s="55">
        <v>0</v>
      </c>
      <c r="C69" s="55">
        <v>0</v>
      </c>
      <c r="D69" s="55">
        <v>0</v>
      </c>
      <c r="E69" s="55">
        <v>172339.85</v>
      </c>
      <c r="F69" s="55">
        <v>0</v>
      </c>
      <c r="G69" s="55">
        <v>0</v>
      </c>
      <c r="H69" s="55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97990.5</v>
      </c>
      <c r="S69" s="62">
        <v>0</v>
      </c>
      <c r="T69" s="62">
        <v>0</v>
      </c>
      <c r="U69" s="62">
        <v>0</v>
      </c>
      <c r="V69" s="62">
        <v>0</v>
      </c>
      <c r="W69" s="62">
        <v>0</v>
      </c>
      <c r="X69" s="62">
        <v>0</v>
      </c>
      <c r="Y69" s="62">
        <v>0</v>
      </c>
      <c r="Z69" s="62">
        <v>0</v>
      </c>
      <c r="AA69" s="62">
        <v>0</v>
      </c>
      <c r="AB69" s="62">
        <v>0</v>
      </c>
      <c r="AC69" s="62">
        <v>0</v>
      </c>
      <c r="AD69" s="62">
        <v>0</v>
      </c>
      <c r="AE69" s="62">
        <v>0</v>
      </c>
      <c r="AF69" s="62">
        <v>6454.97</v>
      </c>
      <c r="AG69" s="62">
        <v>0</v>
      </c>
      <c r="AH69" s="62">
        <v>0</v>
      </c>
      <c r="AI69" s="62">
        <v>0</v>
      </c>
      <c r="AJ69" s="62">
        <v>0</v>
      </c>
      <c r="AK69" s="62">
        <v>2014.5</v>
      </c>
      <c r="AL69" s="62">
        <v>0</v>
      </c>
      <c r="AM69" s="62">
        <v>0</v>
      </c>
      <c r="AN69" s="62">
        <v>0</v>
      </c>
      <c r="AO69" s="62">
        <v>0</v>
      </c>
      <c r="AP69" s="62">
        <v>0</v>
      </c>
      <c r="AQ69" s="62">
        <v>660.78</v>
      </c>
      <c r="AR69" s="62">
        <v>0</v>
      </c>
      <c r="AS69" s="62">
        <v>0</v>
      </c>
      <c r="AT69" s="62">
        <v>0</v>
      </c>
      <c r="AU69" s="62">
        <v>0</v>
      </c>
      <c r="AV69" s="62">
        <v>0</v>
      </c>
      <c r="AW69" s="62">
        <v>0</v>
      </c>
      <c r="AX69" s="62">
        <v>0</v>
      </c>
      <c r="AY69" s="62">
        <v>0</v>
      </c>
      <c r="AZ69" s="62">
        <v>0</v>
      </c>
      <c r="BA69" s="62">
        <v>1218</v>
      </c>
      <c r="BB69" s="62">
        <v>0</v>
      </c>
      <c r="BC69" s="62">
        <v>0</v>
      </c>
      <c r="BD69" s="62">
        <v>0</v>
      </c>
      <c r="BE69" s="62">
        <v>0</v>
      </c>
      <c r="BF69" s="62">
        <v>0</v>
      </c>
      <c r="BG69" s="62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0</v>
      </c>
      <c r="BP69" s="61">
        <v>0</v>
      </c>
      <c r="BQ69" s="95">
        <v>0</v>
      </c>
      <c r="BR69" s="61">
        <v>0</v>
      </c>
      <c r="BS69" s="61">
        <v>818</v>
      </c>
      <c r="BT69" s="61">
        <v>375</v>
      </c>
      <c r="BU69" s="61">
        <v>16722</v>
      </c>
      <c r="BV69" s="61">
        <v>500994</v>
      </c>
      <c r="BW69" s="61">
        <v>11149</v>
      </c>
      <c r="BX69" s="61">
        <v>0</v>
      </c>
      <c r="BY69" s="61">
        <v>0</v>
      </c>
    </row>
    <row r="70" spans="1:77">
      <c r="A70" s="54" t="s">
        <v>130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62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43821.81</v>
      </c>
      <c r="S70" s="61">
        <v>0</v>
      </c>
      <c r="T70" s="61">
        <v>0</v>
      </c>
      <c r="U70" s="61">
        <v>0</v>
      </c>
      <c r="V70" s="61">
        <v>0</v>
      </c>
      <c r="W70" s="61">
        <v>0</v>
      </c>
      <c r="X70" s="61">
        <v>0</v>
      </c>
      <c r="Y70" s="61">
        <v>0</v>
      </c>
      <c r="Z70" s="61">
        <v>0</v>
      </c>
      <c r="AA70" s="61">
        <v>0</v>
      </c>
      <c r="AB70" s="61">
        <v>0</v>
      </c>
      <c r="AC70" s="61">
        <v>0</v>
      </c>
      <c r="AD70" s="61">
        <v>0</v>
      </c>
      <c r="AE70" s="61">
        <v>0</v>
      </c>
      <c r="AF70" s="61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0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0</v>
      </c>
      <c r="BK70" s="61">
        <v>0</v>
      </c>
      <c r="BL70" s="61">
        <v>0</v>
      </c>
      <c r="BM70" s="61">
        <v>0</v>
      </c>
      <c r="BN70" s="61">
        <v>0</v>
      </c>
      <c r="BO70" s="61">
        <v>14958</v>
      </c>
      <c r="BP70" s="61">
        <v>0</v>
      </c>
      <c r="BQ70" s="95">
        <v>0</v>
      </c>
      <c r="BR70" s="61">
        <v>0</v>
      </c>
      <c r="BS70" s="61">
        <v>0</v>
      </c>
      <c r="BT70" s="61">
        <v>0</v>
      </c>
      <c r="BU70" s="61">
        <v>0</v>
      </c>
      <c r="BV70" s="61">
        <v>0</v>
      </c>
      <c r="BW70" s="61">
        <v>0</v>
      </c>
      <c r="BX70" s="61">
        <v>0</v>
      </c>
      <c r="BY70" s="61">
        <v>0</v>
      </c>
    </row>
    <row r="71" spans="1:77">
      <c r="A71" s="54" t="s">
        <v>131</v>
      </c>
      <c r="B71" s="55">
        <v>0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62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1">
        <v>0</v>
      </c>
      <c r="AD71" s="61">
        <v>0</v>
      </c>
      <c r="AE71" s="61">
        <v>0</v>
      </c>
      <c r="AF71" s="61">
        <v>0</v>
      </c>
      <c r="AG71" s="61">
        <v>47477.34</v>
      </c>
      <c r="AH71" s="61">
        <v>0</v>
      </c>
      <c r="AI71" s="61">
        <v>0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1">
        <v>0</v>
      </c>
      <c r="AP71" s="61">
        <v>0</v>
      </c>
      <c r="AQ71" s="61">
        <v>0</v>
      </c>
      <c r="AR71" s="61">
        <v>0</v>
      </c>
      <c r="AS71" s="61">
        <v>0</v>
      </c>
      <c r="AT71" s="61">
        <v>0</v>
      </c>
      <c r="AU71" s="61">
        <v>0</v>
      </c>
      <c r="AV71" s="61">
        <v>0</v>
      </c>
      <c r="AW71" s="61">
        <v>0</v>
      </c>
      <c r="AX71" s="61">
        <v>0</v>
      </c>
      <c r="AY71" s="61">
        <v>0</v>
      </c>
      <c r="AZ71" s="61">
        <v>0</v>
      </c>
      <c r="BA71" s="61">
        <v>0</v>
      </c>
      <c r="BB71" s="61">
        <v>0</v>
      </c>
      <c r="BC71" s="61">
        <v>0</v>
      </c>
      <c r="BD71" s="61">
        <v>0</v>
      </c>
      <c r="BE71" s="61">
        <v>0</v>
      </c>
      <c r="BF71" s="61">
        <v>0</v>
      </c>
      <c r="BG71" s="61">
        <v>0</v>
      </c>
      <c r="BH71" s="61">
        <v>0</v>
      </c>
      <c r="BI71" s="61">
        <v>0</v>
      </c>
      <c r="BJ71" s="61">
        <v>0</v>
      </c>
      <c r="BK71" s="61">
        <v>0</v>
      </c>
      <c r="BL71" s="61">
        <v>0</v>
      </c>
      <c r="BM71" s="61">
        <v>0</v>
      </c>
      <c r="BN71" s="61">
        <v>0</v>
      </c>
      <c r="BO71" s="61">
        <v>0</v>
      </c>
      <c r="BP71" s="61">
        <v>0</v>
      </c>
      <c r="BQ71" s="95">
        <v>0</v>
      </c>
      <c r="BR71" s="61">
        <v>0</v>
      </c>
      <c r="BS71" s="61">
        <v>0</v>
      </c>
      <c r="BT71" s="61">
        <v>0</v>
      </c>
      <c r="BU71" s="61">
        <v>0</v>
      </c>
      <c r="BV71" s="61">
        <v>0</v>
      </c>
      <c r="BW71" s="61">
        <v>0</v>
      </c>
      <c r="BX71" s="61">
        <v>49958</v>
      </c>
      <c r="BY71" s="61">
        <v>189709</v>
      </c>
    </row>
    <row r="72" spans="1:77">
      <c r="A72" s="54" t="s">
        <v>88</v>
      </c>
      <c r="B72" s="55">
        <v>0</v>
      </c>
      <c r="C72" s="55">
        <v>0</v>
      </c>
      <c r="D72" s="55">
        <v>0</v>
      </c>
      <c r="E72" s="55">
        <v>0</v>
      </c>
      <c r="F72" s="56">
        <v>0</v>
      </c>
      <c r="G72" s="55">
        <v>39523.57</v>
      </c>
      <c r="H72" s="55">
        <v>0</v>
      </c>
      <c r="I72" s="62">
        <v>86106.09</v>
      </c>
      <c r="J72" s="61">
        <v>0</v>
      </c>
      <c r="K72" s="61">
        <v>0</v>
      </c>
      <c r="L72" s="61">
        <v>65254.8</v>
      </c>
      <c r="M72" s="61">
        <v>37684.82</v>
      </c>
      <c r="N72" s="61">
        <v>46012.88</v>
      </c>
      <c r="O72" s="61">
        <v>53999.58</v>
      </c>
      <c r="P72" s="61">
        <v>302457.89</v>
      </c>
      <c r="Q72" s="61">
        <v>104522.78</v>
      </c>
      <c r="R72" s="61">
        <v>144081.32</v>
      </c>
      <c r="S72" s="61">
        <v>0</v>
      </c>
      <c r="T72" s="61">
        <v>115966.63</v>
      </c>
      <c r="U72" s="61">
        <v>27510.79</v>
      </c>
      <c r="V72" s="61">
        <v>0</v>
      </c>
      <c r="W72" s="61">
        <v>49362.38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0</v>
      </c>
      <c r="AF72" s="61">
        <v>35717.79</v>
      </c>
      <c r="AG72" s="61">
        <v>70364.39</v>
      </c>
      <c r="AH72" s="61">
        <v>42951.73</v>
      </c>
      <c r="AI72" s="61">
        <v>0</v>
      </c>
      <c r="AJ72" s="61">
        <v>0</v>
      </c>
      <c r="AK72" s="61">
        <v>0</v>
      </c>
      <c r="AL72" s="61">
        <v>46657.23</v>
      </c>
      <c r="AM72" s="61">
        <v>87331.29</v>
      </c>
      <c r="AN72" s="61">
        <v>110052.01</v>
      </c>
      <c r="AO72" s="61">
        <v>0</v>
      </c>
      <c r="AP72" s="61">
        <v>121671.19</v>
      </c>
      <c r="AQ72" s="61">
        <v>0</v>
      </c>
      <c r="AR72" s="61">
        <v>94529.13</v>
      </c>
      <c r="AS72" s="61">
        <v>209029.93</v>
      </c>
      <c r="AT72" s="61">
        <v>103586.17</v>
      </c>
      <c r="AU72" s="61">
        <v>0</v>
      </c>
      <c r="AV72" s="61">
        <v>0</v>
      </c>
      <c r="AW72" s="61">
        <v>0</v>
      </c>
      <c r="AX72" s="61">
        <v>84417.59</v>
      </c>
      <c r="AY72" s="61">
        <v>97761.51</v>
      </c>
      <c r="AZ72" s="61">
        <v>0</v>
      </c>
      <c r="BA72" s="61">
        <v>43976</v>
      </c>
      <c r="BB72" s="61">
        <v>113821</v>
      </c>
      <c r="BC72" s="61">
        <v>0</v>
      </c>
      <c r="BD72" s="61">
        <v>0</v>
      </c>
      <c r="BE72" s="61">
        <v>0</v>
      </c>
      <c r="BF72" s="61">
        <v>0</v>
      </c>
      <c r="BG72" s="61">
        <v>55434</v>
      </c>
      <c r="BH72" s="61">
        <v>0</v>
      </c>
      <c r="BI72" s="61">
        <v>0</v>
      </c>
      <c r="BJ72" s="61">
        <v>87216</v>
      </c>
      <c r="BK72" s="61">
        <v>0</v>
      </c>
      <c r="BL72" s="61">
        <v>85702</v>
      </c>
      <c r="BM72" s="61">
        <v>41326</v>
      </c>
      <c r="BN72" s="61">
        <v>164503</v>
      </c>
      <c r="BO72" s="61">
        <v>144826</v>
      </c>
      <c r="BP72" s="61">
        <v>0</v>
      </c>
      <c r="BQ72" s="95">
        <v>48969</v>
      </c>
      <c r="BR72" s="61">
        <v>0</v>
      </c>
      <c r="BS72" s="61">
        <v>0</v>
      </c>
      <c r="BT72" s="61">
        <v>0</v>
      </c>
      <c r="BU72" s="61">
        <v>117484</v>
      </c>
      <c r="BV72" s="61">
        <v>115720</v>
      </c>
      <c r="BW72" s="61">
        <v>102605</v>
      </c>
      <c r="BX72" s="61">
        <v>0</v>
      </c>
      <c r="BY72" s="61">
        <v>0</v>
      </c>
    </row>
    <row r="73" spans="1:77">
      <c r="A73" s="54" t="s">
        <v>34</v>
      </c>
      <c r="B73" s="55">
        <v>0</v>
      </c>
      <c r="C73" s="55">
        <v>0</v>
      </c>
      <c r="D73" s="55">
        <v>242304.13</v>
      </c>
      <c r="E73" s="55">
        <v>597169.24</v>
      </c>
      <c r="F73" s="56">
        <v>0</v>
      </c>
      <c r="G73" s="56">
        <v>0</v>
      </c>
      <c r="H73" s="56">
        <v>0</v>
      </c>
      <c r="I73" s="62">
        <v>0</v>
      </c>
      <c r="J73" s="61">
        <v>845309.65</v>
      </c>
      <c r="K73" s="61">
        <v>105530.75</v>
      </c>
      <c r="L73" s="61">
        <v>0</v>
      </c>
      <c r="M73" s="61">
        <v>295953.28999999998</v>
      </c>
      <c r="N73" s="61">
        <v>50099.65</v>
      </c>
      <c r="O73" s="61">
        <v>46082.58</v>
      </c>
      <c r="P73" s="61">
        <v>701701.33</v>
      </c>
      <c r="Q73" s="61">
        <v>292204.24</v>
      </c>
      <c r="R73" s="61">
        <v>0</v>
      </c>
      <c r="S73" s="61">
        <v>0</v>
      </c>
      <c r="T73" s="61">
        <v>0</v>
      </c>
      <c r="U73" s="61">
        <v>258176</v>
      </c>
      <c r="V73" s="61">
        <v>64598.879999999997</v>
      </c>
      <c r="W73" s="61">
        <v>42475.49</v>
      </c>
      <c r="X73" s="61">
        <v>326481.53000000003</v>
      </c>
      <c r="Y73" s="61">
        <v>177109.51</v>
      </c>
      <c r="Z73" s="61">
        <v>109223.83</v>
      </c>
      <c r="AA73" s="61">
        <v>0</v>
      </c>
      <c r="AB73" s="61">
        <v>126252.36</v>
      </c>
      <c r="AC73" s="61">
        <v>461825.55</v>
      </c>
      <c r="AD73" s="61">
        <v>375576.46</v>
      </c>
      <c r="AE73" s="61">
        <v>250590.55</v>
      </c>
      <c r="AF73" s="61">
        <v>0</v>
      </c>
      <c r="AG73" s="61">
        <v>0</v>
      </c>
      <c r="AH73" s="61">
        <v>0</v>
      </c>
      <c r="AI73" s="61">
        <v>0</v>
      </c>
      <c r="AJ73" s="61">
        <v>596869.94999999995</v>
      </c>
      <c r="AK73" s="61">
        <v>0</v>
      </c>
      <c r="AL73" s="61">
        <v>677769.22</v>
      </c>
      <c r="AM73" s="61">
        <v>0</v>
      </c>
      <c r="AN73" s="61">
        <v>0</v>
      </c>
      <c r="AO73" s="61">
        <v>0</v>
      </c>
      <c r="AP73" s="61">
        <v>0</v>
      </c>
      <c r="AQ73" s="61">
        <v>57977.39</v>
      </c>
      <c r="AR73" s="61">
        <v>0</v>
      </c>
      <c r="AS73" s="61">
        <v>0</v>
      </c>
      <c r="AT73" s="61">
        <v>594226.39</v>
      </c>
      <c r="AU73" s="61">
        <v>14857</v>
      </c>
      <c r="AV73" s="61">
        <v>413615.41</v>
      </c>
      <c r="AW73" s="61">
        <v>0</v>
      </c>
      <c r="AX73" s="61">
        <v>0</v>
      </c>
      <c r="AY73" s="61">
        <v>297094.12</v>
      </c>
      <c r="AZ73" s="61">
        <v>0</v>
      </c>
      <c r="BA73" s="61">
        <v>353883</v>
      </c>
      <c r="BB73" s="61">
        <v>261455</v>
      </c>
      <c r="BC73" s="61">
        <v>0</v>
      </c>
      <c r="BD73" s="61">
        <v>0</v>
      </c>
      <c r="BE73" s="61">
        <v>0</v>
      </c>
      <c r="BF73" s="61">
        <v>276202</v>
      </c>
      <c r="BG73" s="61">
        <v>0</v>
      </c>
      <c r="BH73" s="61">
        <v>578299</v>
      </c>
      <c r="BI73" s="61">
        <v>220629</v>
      </c>
      <c r="BJ73" s="61">
        <v>425639</v>
      </c>
      <c r="BK73" s="61">
        <v>35168</v>
      </c>
      <c r="BL73" s="61">
        <v>495618</v>
      </c>
      <c r="BM73" s="61">
        <v>758395</v>
      </c>
      <c r="BN73" s="61">
        <v>215637</v>
      </c>
      <c r="BO73" s="61">
        <v>0</v>
      </c>
      <c r="BP73" s="61">
        <v>0</v>
      </c>
      <c r="BQ73" s="95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0</v>
      </c>
      <c r="BY73" s="61">
        <v>0</v>
      </c>
    </row>
    <row r="74" spans="1:77">
      <c r="A74" s="54" t="s">
        <v>35</v>
      </c>
      <c r="B74" s="55">
        <v>0</v>
      </c>
      <c r="C74" s="55">
        <v>0</v>
      </c>
      <c r="D74" s="55">
        <v>0</v>
      </c>
      <c r="E74" s="56">
        <v>0</v>
      </c>
      <c r="F74" s="55">
        <v>0</v>
      </c>
      <c r="G74" s="55">
        <v>29741.56</v>
      </c>
      <c r="H74" s="55">
        <v>0</v>
      </c>
      <c r="I74" s="62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95">
        <v>0</v>
      </c>
      <c r="BR74" s="61">
        <v>0</v>
      </c>
      <c r="BS74" s="61">
        <v>0</v>
      </c>
      <c r="BT74" s="61">
        <v>0</v>
      </c>
      <c r="BU74" s="61">
        <v>0</v>
      </c>
      <c r="BV74" s="61">
        <v>0</v>
      </c>
      <c r="BW74" s="61">
        <v>0</v>
      </c>
      <c r="BX74" s="61">
        <v>0</v>
      </c>
      <c r="BY74" s="61">
        <v>0</v>
      </c>
    </row>
    <row r="75" spans="1:77">
      <c r="A75" s="54" t="s">
        <v>89</v>
      </c>
      <c r="B75" s="55">
        <v>0</v>
      </c>
      <c r="C75" s="55">
        <v>28440.84</v>
      </c>
      <c r="D75" s="55">
        <v>59176</v>
      </c>
      <c r="E75" s="56">
        <v>113833.96</v>
      </c>
      <c r="F75" s="56">
        <v>8446.08</v>
      </c>
      <c r="G75" s="56">
        <v>58614.96</v>
      </c>
      <c r="H75" s="56">
        <v>35399.949999999997</v>
      </c>
      <c r="I75" s="62">
        <v>52000.26</v>
      </c>
      <c r="J75" s="61">
        <v>95676.3</v>
      </c>
      <c r="K75" s="61">
        <v>19829.650000000001</v>
      </c>
      <c r="L75" s="61">
        <v>53674.32</v>
      </c>
      <c r="M75" s="61">
        <v>0</v>
      </c>
      <c r="N75" s="61">
        <v>50055.45</v>
      </c>
      <c r="O75" s="61">
        <v>0</v>
      </c>
      <c r="P75" s="61">
        <v>0</v>
      </c>
      <c r="Q75" s="61">
        <v>0</v>
      </c>
      <c r="R75" s="61">
        <v>0</v>
      </c>
      <c r="S75" s="61">
        <v>15355.74</v>
      </c>
      <c r="T75" s="61">
        <v>0</v>
      </c>
      <c r="U75" s="61">
        <v>0</v>
      </c>
      <c r="V75" s="61">
        <v>92421.119999999995</v>
      </c>
      <c r="W75" s="61">
        <v>0</v>
      </c>
      <c r="X75" s="61">
        <v>0</v>
      </c>
      <c r="Y75" s="61">
        <v>0</v>
      </c>
      <c r="Z75" s="61">
        <v>0</v>
      </c>
      <c r="AA75" s="61">
        <v>132940.74</v>
      </c>
      <c r="AB75" s="61">
        <v>0</v>
      </c>
      <c r="AC75" s="61">
        <v>0</v>
      </c>
      <c r="AD75" s="61">
        <v>0</v>
      </c>
      <c r="AE75" s="61">
        <v>0</v>
      </c>
      <c r="AF75" s="61">
        <v>0</v>
      </c>
      <c r="AG75" s="61">
        <v>557391.93999999994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20335.5</v>
      </c>
      <c r="AN75" s="61">
        <v>0</v>
      </c>
      <c r="AO75" s="61">
        <v>0</v>
      </c>
      <c r="AP75" s="61">
        <v>0</v>
      </c>
      <c r="AQ75" s="61">
        <v>67291.740000000005</v>
      </c>
      <c r="AR75" s="61">
        <v>0</v>
      </c>
      <c r="AS75" s="61">
        <v>38059.17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103801</v>
      </c>
      <c r="BF75" s="61">
        <v>0</v>
      </c>
      <c r="BG75" s="61">
        <v>15986</v>
      </c>
      <c r="BH75" s="55">
        <v>0</v>
      </c>
      <c r="BI75" s="55">
        <v>0</v>
      </c>
      <c r="BJ75" s="55">
        <v>0</v>
      </c>
      <c r="BK75" s="55">
        <v>0</v>
      </c>
      <c r="BL75" s="55">
        <v>0</v>
      </c>
      <c r="BM75" s="55">
        <v>0</v>
      </c>
      <c r="BN75" s="55">
        <v>110639</v>
      </c>
      <c r="BO75" s="55">
        <v>59906</v>
      </c>
      <c r="BP75" s="55">
        <v>0</v>
      </c>
      <c r="BQ75" s="98">
        <v>0</v>
      </c>
      <c r="BR75" s="55">
        <v>57836</v>
      </c>
      <c r="BS75" s="55">
        <v>0</v>
      </c>
      <c r="BT75" s="55">
        <v>0</v>
      </c>
      <c r="BU75" s="55">
        <v>21669</v>
      </c>
      <c r="BV75" s="55">
        <v>0</v>
      </c>
      <c r="BW75" s="55">
        <v>119838</v>
      </c>
      <c r="BX75" s="55">
        <v>0</v>
      </c>
      <c r="BY75" s="55">
        <v>0</v>
      </c>
    </row>
    <row r="76" spans="1:77">
      <c r="A76" s="46" t="s">
        <v>28</v>
      </c>
      <c r="B76" s="55">
        <v>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0</v>
      </c>
      <c r="W76" s="55">
        <v>0</v>
      </c>
      <c r="X76" s="55">
        <v>0</v>
      </c>
      <c r="Y76" s="55">
        <v>0</v>
      </c>
      <c r="Z76" s="55">
        <v>0</v>
      </c>
      <c r="AA76" s="55">
        <v>0</v>
      </c>
      <c r="AB76" s="55">
        <v>0</v>
      </c>
      <c r="AC76" s="55">
        <v>0</v>
      </c>
      <c r="AD76" s="55">
        <v>0</v>
      </c>
      <c r="AE76" s="55">
        <v>0</v>
      </c>
      <c r="AF76" s="55">
        <v>0</v>
      </c>
      <c r="AG76" s="55">
        <v>0</v>
      </c>
      <c r="AH76" s="55">
        <v>0</v>
      </c>
      <c r="AI76" s="55">
        <v>0</v>
      </c>
      <c r="AJ76" s="55">
        <v>0</v>
      </c>
      <c r="AK76" s="55">
        <v>0</v>
      </c>
      <c r="AL76" s="55">
        <v>0</v>
      </c>
      <c r="AM76" s="55">
        <v>0</v>
      </c>
      <c r="AN76" s="55">
        <v>0</v>
      </c>
      <c r="AO76" s="55">
        <v>0</v>
      </c>
      <c r="AP76" s="55">
        <v>0</v>
      </c>
      <c r="AQ76" s="55">
        <v>0</v>
      </c>
      <c r="AR76" s="55">
        <v>0</v>
      </c>
      <c r="AS76" s="55">
        <v>0</v>
      </c>
      <c r="AT76" s="55">
        <v>0</v>
      </c>
      <c r="AU76" s="55">
        <v>0</v>
      </c>
      <c r="AV76" s="55">
        <v>0</v>
      </c>
      <c r="AW76" s="55">
        <v>0</v>
      </c>
      <c r="AX76" s="55">
        <v>0</v>
      </c>
      <c r="AY76" s="55">
        <v>0</v>
      </c>
      <c r="AZ76" s="55">
        <v>0</v>
      </c>
      <c r="BA76" s="55">
        <v>0</v>
      </c>
      <c r="BB76" s="55">
        <v>0</v>
      </c>
      <c r="BC76" s="55">
        <v>0</v>
      </c>
      <c r="BD76" s="55">
        <v>0</v>
      </c>
      <c r="BE76" s="55">
        <v>0</v>
      </c>
      <c r="BF76" s="55">
        <v>0</v>
      </c>
      <c r="BG76" s="55">
        <v>57207</v>
      </c>
      <c r="BH76" s="55">
        <v>0</v>
      </c>
      <c r="BI76" s="55">
        <v>0</v>
      </c>
      <c r="BJ76" s="55">
        <v>0</v>
      </c>
      <c r="BK76" s="55">
        <v>0</v>
      </c>
      <c r="BL76" s="55">
        <v>0</v>
      </c>
      <c r="BM76" s="55">
        <v>0</v>
      </c>
      <c r="BN76" s="55">
        <v>0</v>
      </c>
      <c r="BO76" s="55">
        <v>0</v>
      </c>
      <c r="BP76" s="55">
        <v>0</v>
      </c>
      <c r="BQ76" s="98">
        <v>0</v>
      </c>
      <c r="BR76" s="55">
        <v>0</v>
      </c>
      <c r="BS76" s="55">
        <v>0</v>
      </c>
      <c r="BT76" s="55">
        <v>0</v>
      </c>
      <c r="BU76" s="55">
        <v>0</v>
      </c>
      <c r="BV76" s="55">
        <v>0</v>
      </c>
      <c r="BW76" s="55">
        <v>0</v>
      </c>
      <c r="BX76" s="55">
        <v>0</v>
      </c>
      <c r="BY76" s="55">
        <v>0</v>
      </c>
    </row>
    <row r="77" spans="1:77">
      <c r="A77" s="88" t="s">
        <v>140</v>
      </c>
      <c r="B77" s="89">
        <v>0</v>
      </c>
      <c r="C77" s="89">
        <v>0</v>
      </c>
      <c r="D77" s="89">
        <v>0</v>
      </c>
      <c r="E77" s="89">
        <v>0</v>
      </c>
      <c r="F77" s="89">
        <v>0</v>
      </c>
      <c r="G77" s="89">
        <v>0</v>
      </c>
      <c r="H77" s="89">
        <v>0</v>
      </c>
      <c r="I77" s="89">
        <v>0</v>
      </c>
      <c r="J77" s="89">
        <v>0</v>
      </c>
      <c r="K77" s="89">
        <v>0</v>
      </c>
      <c r="L77" s="89">
        <v>0</v>
      </c>
      <c r="M77" s="89">
        <v>0</v>
      </c>
      <c r="N77" s="89">
        <v>0</v>
      </c>
      <c r="O77" s="89">
        <v>0</v>
      </c>
      <c r="P77" s="89">
        <v>0</v>
      </c>
      <c r="Q77" s="89">
        <v>0</v>
      </c>
      <c r="R77" s="89">
        <v>0</v>
      </c>
      <c r="S77" s="89">
        <v>0</v>
      </c>
      <c r="T77" s="89">
        <v>0</v>
      </c>
      <c r="U77" s="89">
        <v>0</v>
      </c>
      <c r="V77" s="89">
        <v>0</v>
      </c>
      <c r="W77" s="89">
        <v>0</v>
      </c>
      <c r="X77" s="89">
        <v>0</v>
      </c>
      <c r="Y77" s="89">
        <v>0</v>
      </c>
      <c r="Z77" s="89">
        <v>0</v>
      </c>
      <c r="AA77" s="89">
        <v>0</v>
      </c>
      <c r="AB77" s="89">
        <v>0</v>
      </c>
      <c r="AC77" s="89">
        <v>0</v>
      </c>
      <c r="AD77" s="89">
        <v>0</v>
      </c>
      <c r="AE77" s="89">
        <v>0</v>
      </c>
      <c r="AF77" s="89">
        <v>0</v>
      </c>
      <c r="AG77" s="89">
        <v>0</v>
      </c>
      <c r="AH77" s="89">
        <v>0</v>
      </c>
      <c r="AI77" s="89">
        <v>0</v>
      </c>
      <c r="AJ77" s="89">
        <v>0</v>
      </c>
      <c r="AK77" s="89">
        <v>0</v>
      </c>
      <c r="AL77" s="89">
        <v>0</v>
      </c>
      <c r="AM77" s="89">
        <v>0</v>
      </c>
      <c r="AN77" s="89">
        <v>0</v>
      </c>
      <c r="AO77" s="89">
        <v>0</v>
      </c>
      <c r="AP77" s="89">
        <v>0</v>
      </c>
      <c r="AQ77" s="89">
        <v>0</v>
      </c>
      <c r="AR77" s="89">
        <v>0</v>
      </c>
      <c r="AS77" s="89">
        <v>0</v>
      </c>
      <c r="AT77" s="89">
        <v>0</v>
      </c>
      <c r="AU77" s="89">
        <v>0</v>
      </c>
      <c r="AV77" s="89">
        <v>0</v>
      </c>
      <c r="AW77" s="89">
        <v>0</v>
      </c>
      <c r="AX77" s="89">
        <v>0</v>
      </c>
      <c r="AY77" s="89">
        <v>0</v>
      </c>
      <c r="AZ77" s="89">
        <v>0</v>
      </c>
      <c r="BA77" s="89">
        <v>0</v>
      </c>
      <c r="BB77" s="89">
        <v>0</v>
      </c>
      <c r="BC77" s="89">
        <v>0</v>
      </c>
      <c r="BD77" s="89">
        <v>0</v>
      </c>
      <c r="BE77" s="89">
        <v>0</v>
      </c>
      <c r="BF77" s="89">
        <v>0</v>
      </c>
      <c r="BG77" s="89">
        <v>0</v>
      </c>
      <c r="BH77" s="89">
        <v>0</v>
      </c>
      <c r="BI77" s="89">
        <v>0</v>
      </c>
      <c r="BJ77" s="89">
        <v>0</v>
      </c>
      <c r="BK77" s="89">
        <v>0</v>
      </c>
      <c r="BL77" s="89">
        <v>0</v>
      </c>
      <c r="BM77" s="89">
        <v>0</v>
      </c>
      <c r="BN77" s="89">
        <v>0</v>
      </c>
      <c r="BO77" s="89">
        <v>0</v>
      </c>
      <c r="BP77" s="89">
        <v>9200</v>
      </c>
      <c r="BQ77" s="99">
        <v>0</v>
      </c>
      <c r="BR77" s="89">
        <v>0</v>
      </c>
      <c r="BS77" s="89">
        <v>0</v>
      </c>
      <c r="BT77" s="89">
        <v>0</v>
      </c>
      <c r="BU77" s="89">
        <v>0</v>
      </c>
      <c r="BV77" s="89">
        <v>0</v>
      </c>
      <c r="BW77" s="89">
        <f>-BV77</f>
        <v>0</v>
      </c>
      <c r="BX77" s="89">
        <v>0</v>
      </c>
      <c r="BY77" s="89">
        <v>0</v>
      </c>
    </row>
    <row r="78" spans="1:77">
      <c r="A78" s="46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98"/>
      <c r="BR78" s="55"/>
      <c r="BS78" s="55"/>
      <c r="BT78" s="55"/>
      <c r="BU78" s="55"/>
      <c r="BV78" s="55"/>
      <c r="BW78" s="55"/>
      <c r="BX78" s="55"/>
      <c r="BY78" s="55"/>
    </row>
    <row r="79" spans="1:77">
      <c r="A79" s="63" t="s">
        <v>141</v>
      </c>
      <c r="B79" s="18"/>
      <c r="C79" s="18"/>
      <c r="D79" s="18"/>
      <c r="E79" s="18"/>
      <c r="F79" s="18"/>
      <c r="G79" s="18"/>
      <c r="H79" s="18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94"/>
      <c r="BR79" s="46"/>
      <c r="BS79" s="46"/>
      <c r="BT79" s="46"/>
      <c r="BU79" s="46"/>
      <c r="BV79" s="46"/>
      <c r="BW79" s="46"/>
      <c r="BX79" s="46"/>
      <c r="BY79" s="46"/>
    </row>
    <row r="80" spans="1:77">
      <c r="A80" s="63" t="s">
        <v>132</v>
      </c>
      <c r="B80" s="18"/>
      <c r="C80" s="18"/>
      <c r="D80" s="18"/>
      <c r="E80" s="18"/>
      <c r="F80" s="18"/>
      <c r="G80" s="18"/>
      <c r="H80" s="18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94"/>
      <c r="BR80" s="46"/>
      <c r="BS80" s="46"/>
      <c r="BT80" s="46"/>
      <c r="BU80" s="46"/>
      <c r="BV80" s="46"/>
      <c r="BW80" s="46"/>
      <c r="BX80" s="46"/>
      <c r="BY80" s="46"/>
    </row>
    <row r="81" spans="1:77">
      <c r="A81" s="32" t="s">
        <v>142</v>
      </c>
      <c r="B81" s="18"/>
      <c r="C81" s="18"/>
      <c r="D81" s="18"/>
      <c r="E81" s="18"/>
      <c r="F81" s="18"/>
      <c r="G81" s="18"/>
      <c r="H81" s="18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94"/>
      <c r="BR81" s="46"/>
      <c r="BS81" s="46"/>
      <c r="BT81" s="46"/>
      <c r="BU81" s="46"/>
      <c r="BV81" s="46"/>
      <c r="BW81" s="46"/>
      <c r="BX81" s="46"/>
      <c r="BY81" s="46"/>
    </row>
    <row r="82" spans="1:77">
      <c r="B82" s="46"/>
      <c r="C82" s="46"/>
      <c r="D82" s="46"/>
      <c r="E82" s="46"/>
      <c r="F82" s="46"/>
      <c r="G82" s="46"/>
      <c r="H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94"/>
      <c r="BR82" s="46"/>
      <c r="BS82" s="46"/>
      <c r="BT82" s="46"/>
      <c r="BU82" s="46"/>
      <c r="BV82" s="46"/>
      <c r="BW82" s="46"/>
      <c r="BX82" s="46"/>
      <c r="BY82" s="46"/>
    </row>
    <row r="83" spans="1:77">
      <c r="A83" s="64" t="s">
        <v>134</v>
      </c>
      <c r="B83" s="46"/>
      <c r="C83" s="46"/>
      <c r="D83" s="46"/>
      <c r="E83" s="46"/>
      <c r="F83" s="46"/>
      <c r="G83" s="46"/>
      <c r="H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94"/>
      <c r="BR83" s="46"/>
      <c r="BS83" s="46"/>
      <c r="BT83" s="46"/>
      <c r="BU83" s="46"/>
      <c r="BV83" s="46"/>
      <c r="BW83" s="46"/>
      <c r="BX83" s="46"/>
      <c r="BY83" s="46"/>
    </row>
    <row r="84" spans="1:77">
      <c r="A84" s="34"/>
      <c r="B84" s="46"/>
      <c r="C84" s="46"/>
      <c r="D84" s="46"/>
      <c r="E84" s="75"/>
      <c r="F84" s="75"/>
      <c r="G84" s="75"/>
      <c r="H84" s="75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94"/>
      <c r="BR84" s="46"/>
      <c r="BS84" s="46"/>
      <c r="BT84" s="46"/>
      <c r="BU84" s="46"/>
      <c r="BV84" s="46"/>
      <c r="BW84" s="46"/>
      <c r="BX84" s="46"/>
      <c r="BY84" s="46"/>
    </row>
    <row r="85" spans="1:77">
      <c r="A85" s="87" t="s">
        <v>6</v>
      </c>
      <c r="B85" s="46"/>
      <c r="C85" s="46"/>
      <c r="D85" s="46"/>
      <c r="E85" s="46"/>
      <c r="F85" s="46"/>
      <c r="G85" s="46"/>
      <c r="H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94"/>
      <c r="BR85" s="46"/>
      <c r="BS85" s="46"/>
      <c r="BT85" s="46"/>
      <c r="BU85" s="46"/>
      <c r="BV85" s="46"/>
      <c r="BW85" s="46"/>
      <c r="BX85" s="46"/>
      <c r="BY85" s="46"/>
    </row>
    <row r="86" spans="1:77">
      <c r="A86" s="46"/>
      <c r="B86" s="46"/>
      <c r="C86" s="46"/>
      <c r="D86" s="46"/>
      <c r="E86" s="46"/>
      <c r="F86" s="46"/>
      <c r="G86" s="46"/>
      <c r="H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N86" s="46"/>
      <c r="BO86" s="46"/>
      <c r="BP86" s="46"/>
      <c r="BQ86" s="94"/>
      <c r="BR86" s="46"/>
      <c r="BS86" s="46"/>
      <c r="BT86" s="46"/>
      <c r="BU86" s="46"/>
      <c r="BV86" s="46"/>
      <c r="BW86" s="46"/>
      <c r="BX86" s="46"/>
      <c r="BY86" s="46"/>
    </row>
    <row r="87" spans="1:77">
      <c r="B87" s="46"/>
      <c r="C87" s="46"/>
      <c r="D87" s="46"/>
      <c r="E87" s="46"/>
      <c r="F87" s="46"/>
      <c r="G87" s="76"/>
      <c r="H87" s="7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N87" s="46"/>
      <c r="BO87" s="46"/>
      <c r="BP87" s="46"/>
      <c r="BQ87" s="94"/>
      <c r="BR87" s="46"/>
      <c r="BS87" s="46"/>
      <c r="BT87" s="46"/>
      <c r="BU87" s="46"/>
      <c r="BV87" s="46"/>
      <c r="BW87" s="46"/>
      <c r="BX87" s="46"/>
      <c r="BY87" s="46"/>
    </row>
    <row r="88" spans="1:77">
      <c r="B88" s="46"/>
      <c r="C88" s="46"/>
      <c r="D88" s="46"/>
      <c r="E88" s="46"/>
      <c r="F88" s="46"/>
      <c r="G88" s="46"/>
      <c r="H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N88" s="46"/>
      <c r="BO88" s="46"/>
      <c r="BP88" s="46"/>
      <c r="BQ88" s="94"/>
      <c r="BR88" s="46"/>
      <c r="BS88" s="46"/>
      <c r="BT88" s="46"/>
      <c r="BU88" s="46"/>
      <c r="BV88" s="46"/>
      <c r="BW88" s="46"/>
      <c r="BX88" s="46"/>
      <c r="BY88" s="46"/>
    </row>
    <row r="89" spans="1:77">
      <c r="B89" s="46"/>
      <c r="C89" s="46"/>
      <c r="D89" s="46"/>
      <c r="E89" s="46"/>
      <c r="F89" s="46"/>
      <c r="G89" s="46"/>
      <c r="H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N89" s="46"/>
      <c r="BO89" s="46"/>
      <c r="BP89" s="46"/>
      <c r="BQ89" s="94"/>
      <c r="BR89" s="46"/>
      <c r="BS89" s="46"/>
      <c r="BT89" s="46"/>
      <c r="BU89" s="46"/>
      <c r="BV89" s="46"/>
      <c r="BW89" s="46"/>
      <c r="BX89" s="46"/>
      <c r="BY89" s="46"/>
    </row>
    <row r="90" spans="1:77">
      <c r="B90" s="46"/>
      <c r="C90" s="46"/>
      <c r="D90" s="46"/>
      <c r="E90" s="46"/>
      <c r="F90" s="46"/>
      <c r="G90" s="46"/>
      <c r="H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N90" s="46"/>
      <c r="BO90" s="46"/>
      <c r="BP90" s="46"/>
      <c r="BQ90" s="94"/>
      <c r="BR90" s="46"/>
      <c r="BS90" s="46"/>
      <c r="BT90" s="46"/>
      <c r="BU90" s="46"/>
      <c r="BV90" s="46"/>
      <c r="BW90" s="46"/>
      <c r="BX90" s="46"/>
      <c r="BY90" s="46"/>
    </row>
    <row r="91" spans="1:77">
      <c r="B91" s="46"/>
      <c r="C91" s="46"/>
      <c r="D91" s="46"/>
      <c r="E91" s="46"/>
      <c r="F91" s="46"/>
      <c r="G91" s="46"/>
      <c r="H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N91" s="46"/>
      <c r="BO91" s="46"/>
      <c r="BP91" s="46"/>
      <c r="BQ91" s="94"/>
      <c r="BR91" s="46"/>
      <c r="BS91" s="46"/>
      <c r="BT91" s="46"/>
      <c r="BU91" s="46"/>
      <c r="BV91" s="46"/>
      <c r="BW91" s="46"/>
      <c r="BX91" s="46"/>
      <c r="BY91" s="46"/>
    </row>
    <row r="92" spans="1:77">
      <c r="B92" s="46"/>
      <c r="C92" s="46"/>
      <c r="D92" s="46"/>
      <c r="E92" s="46"/>
      <c r="F92" s="46"/>
      <c r="G92" s="46"/>
      <c r="H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N92" s="46"/>
      <c r="BO92" s="46"/>
      <c r="BP92" s="46"/>
      <c r="BQ92" s="94"/>
      <c r="BR92" s="46"/>
      <c r="BS92" s="46"/>
      <c r="BT92" s="46"/>
      <c r="BU92" s="46"/>
      <c r="BV92" s="46"/>
      <c r="BW92" s="46"/>
      <c r="BX92" s="46"/>
      <c r="BY92" s="46"/>
    </row>
    <row r="93" spans="1:77">
      <c r="B93" s="46"/>
      <c r="C93" s="46"/>
      <c r="D93" s="46"/>
      <c r="E93" s="46"/>
      <c r="F93" s="46"/>
      <c r="G93" s="46"/>
      <c r="H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N93" s="46"/>
      <c r="BO93" s="46"/>
      <c r="BP93" s="46"/>
      <c r="BQ93" s="94"/>
      <c r="BR93" s="46"/>
      <c r="BS93" s="46"/>
      <c r="BT93" s="46"/>
      <c r="BU93" s="46"/>
      <c r="BV93" s="46"/>
      <c r="BW93" s="46"/>
      <c r="BX93" s="46"/>
      <c r="BY93" s="46"/>
    </row>
    <row r="94" spans="1:77">
      <c r="B94" s="46"/>
      <c r="C94" s="46"/>
      <c r="D94" s="46"/>
      <c r="E94" s="46"/>
      <c r="F94" s="46"/>
      <c r="G94" s="46"/>
      <c r="H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N94" s="46"/>
      <c r="BO94" s="46"/>
      <c r="BP94" s="46"/>
      <c r="BQ94" s="94"/>
      <c r="BR94" s="46"/>
      <c r="BS94" s="46"/>
      <c r="BT94" s="46"/>
      <c r="BU94" s="46"/>
      <c r="BV94" s="46"/>
      <c r="BW94" s="46"/>
      <c r="BX94" s="46"/>
      <c r="BY94" s="46"/>
    </row>
    <row r="95" spans="1:77">
      <c r="B95" s="46"/>
      <c r="C95" s="46"/>
      <c r="D95" s="46"/>
      <c r="E95" s="46"/>
      <c r="F95" s="46"/>
      <c r="G95" s="46"/>
      <c r="H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N95" s="46"/>
      <c r="BO95" s="46"/>
      <c r="BP95" s="46"/>
      <c r="BQ95" s="94"/>
      <c r="BR95" s="46"/>
      <c r="BS95" s="46"/>
      <c r="BT95" s="46"/>
      <c r="BU95" s="46"/>
      <c r="BV95" s="46"/>
      <c r="BW95" s="46"/>
      <c r="BX95" s="46"/>
      <c r="BY95" s="46"/>
    </row>
    <row r="96" spans="1:77">
      <c r="B96" s="46"/>
      <c r="C96" s="46"/>
      <c r="D96" s="46"/>
      <c r="E96" s="46"/>
      <c r="F96" s="46"/>
      <c r="G96" s="46"/>
      <c r="H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N96" s="46"/>
      <c r="BO96" s="46"/>
      <c r="BP96" s="46"/>
      <c r="BQ96" s="94"/>
      <c r="BR96" s="46"/>
      <c r="BS96" s="46"/>
      <c r="BT96" s="46"/>
      <c r="BU96" s="46"/>
      <c r="BV96" s="46"/>
      <c r="BW96" s="46"/>
      <c r="BX96" s="46"/>
      <c r="BY96" s="46"/>
    </row>
    <row r="97" spans="2:77">
      <c r="B97" s="46"/>
      <c r="C97" s="46"/>
      <c r="D97" s="46"/>
      <c r="E97" s="46"/>
      <c r="F97" s="46"/>
      <c r="G97" s="46"/>
      <c r="H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N97" s="46"/>
      <c r="BO97" s="46"/>
      <c r="BP97" s="46"/>
      <c r="BQ97" s="94"/>
      <c r="BR97" s="46"/>
      <c r="BS97" s="46"/>
      <c r="BT97" s="46"/>
      <c r="BU97" s="46"/>
      <c r="BV97" s="46"/>
      <c r="BW97" s="46"/>
      <c r="BX97" s="46"/>
      <c r="BY97" s="46"/>
    </row>
    <row r="98" spans="2:77">
      <c r="B98" s="46"/>
      <c r="C98" s="46"/>
      <c r="D98" s="46"/>
      <c r="E98" s="46"/>
      <c r="F98" s="46"/>
      <c r="G98" s="46"/>
      <c r="H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N98" s="46"/>
      <c r="BO98" s="46"/>
      <c r="BP98" s="46"/>
      <c r="BQ98" s="94"/>
      <c r="BR98" s="46"/>
      <c r="BS98" s="46"/>
      <c r="BT98" s="46"/>
      <c r="BU98" s="46"/>
      <c r="BV98" s="46"/>
      <c r="BW98" s="46"/>
      <c r="BX98" s="46"/>
      <c r="BY98" s="46"/>
    </row>
    <row r="99" spans="2:77">
      <c r="B99" s="46"/>
      <c r="C99" s="46"/>
      <c r="D99" s="46"/>
      <c r="E99" s="46"/>
      <c r="F99" s="46"/>
      <c r="G99" s="46"/>
      <c r="H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N99" s="46"/>
      <c r="BO99" s="46"/>
      <c r="BP99" s="46"/>
      <c r="BQ99" s="94"/>
      <c r="BR99" s="46"/>
      <c r="BS99" s="46"/>
      <c r="BT99" s="46"/>
      <c r="BU99" s="46"/>
      <c r="BV99" s="46"/>
      <c r="BW99" s="46"/>
      <c r="BX99" s="46"/>
      <c r="BY99" s="46"/>
    </row>
    <row r="100" spans="2:77">
      <c r="B100" s="46"/>
      <c r="C100" s="46"/>
      <c r="D100" s="46"/>
      <c r="E100" s="46"/>
      <c r="F100" s="46"/>
      <c r="G100" s="46"/>
      <c r="H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N100" s="46"/>
      <c r="BO100" s="46"/>
      <c r="BP100" s="46"/>
      <c r="BQ100" s="94"/>
      <c r="BR100" s="46"/>
      <c r="BS100" s="46"/>
      <c r="BT100" s="46"/>
      <c r="BU100" s="46"/>
      <c r="BV100" s="46"/>
      <c r="BW100" s="46"/>
      <c r="BX100" s="46"/>
      <c r="BY100" s="46"/>
    </row>
    <row r="101" spans="2:77">
      <c r="B101" s="46"/>
      <c r="C101" s="46"/>
      <c r="D101" s="46"/>
      <c r="E101" s="46"/>
      <c r="F101" s="46"/>
      <c r="G101" s="46"/>
      <c r="H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N101" s="46"/>
      <c r="BO101" s="46"/>
      <c r="BP101" s="46"/>
      <c r="BQ101" s="94"/>
      <c r="BR101" s="46"/>
      <c r="BS101" s="46"/>
      <c r="BT101" s="46"/>
      <c r="BU101" s="46"/>
      <c r="BV101" s="46"/>
      <c r="BW101" s="46"/>
      <c r="BX101" s="46"/>
      <c r="BY101" s="46"/>
    </row>
    <row r="102" spans="2:77">
      <c r="B102" s="46"/>
      <c r="C102" s="46"/>
      <c r="D102" s="46"/>
      <c r="E102" s="46"/>
      <c r="F102" s="46"/>
      <c r="G102" s="46"/>
      <c r="H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N102" s="46"/>
      <c r="BO102" s="46"/>
      <c r="BP102" s="46"/>
      <c r="BQ102" s="94"/>
      <c r="BR102" s="46"/>
      <c r="BS102" s="46"/>
      <c r="BT102" s="46"/>
      <c r="BU102" s="46"/>
      <c r="BV102" s="46"/>
      <c r="BW102" s="46"/>
      <c r="BX102" s="46"/>
      <c r="BY102" s="46"/>
    </row>
    <row r="103" spans="2:77">
      <c r="B103" s="46"/>
      <c r="C103" s="46"/>
      <c r="D103" s="46"/>
      <c r="E103" s="46"/>
      <c r="F103" s="46"/>
      <c r="G103" s="46"/>
      <c r="H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N103" s="46"/>
      <c r="BO103" s="46"/>
      <c r="BP103" s="46"/>
      <c r="BQ103" s="94"/>
      <c r="BR103" s="46"/>
      <c r="BS103" s="46"/>
      <c r="BT103" s="46"/>
      <c r="BU103" s="46"/>
      <c r="BV103" s="46"/>
      <c r="BW103" s="46"/>
      <c r="BX103" s="46"/>
      <c r="BY103" s="46"/>
    </row>
    <row r="104" spans="2:77">
      <c r="B104" s="46"/>
      <c r="C104" s="46"/>
      <c r="D104" s="46"/>
      <c r="E104" s="46"/>
      <c r="F104" s="46"/>
      <c r="G104" s="46"/>
      <c r="H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N104" s="46"/>
      <c r="BO104" s="46"/>
      <c r="BP104" s="46"/>
      <c r="BQ104" s="94"/>
      <c r="BR104" s="46"/>
      <c r="BS104" s="46"/>
      <c r="BT104" s="46"/>
      <c r="BU104" s="46"/>
      <c r="BV104" s="46"/>
      <c r="BW104" s="46"/>
      <c r="BX104" s="46"/>
      <c r="BY104" s="46"/>
    </row>
    <row r="105" spans="2:77">
      <c r="B105" s="46"/>
      <c r="C105" s="46"/>
      <c r="D105" s="46"/>
      <c r="E105" s="46"/>
      <c r="F105" s="46"/>
      <c r="G105" s="46"/>
      <c r="H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N105" s="46"/>
      <c r="BO105" s="46"/>
      <c r="BP105" s="46"/>
      <c r="BQ105" s="94"/>
      <c r="BR105" s="46"/>
      <c r="BS105" s="46"/>
      <c r="BT105" s="46"/>
      <c r="BU105" s="46"/>
      <c r="BV105" s="46"/>
      <c r="BW105" s="46"/>
      <c r="BX105" s="46"/>
      <c r="BY105" s="46"/>
    </row>
    <row r="106" spans="2:77">
      <c r="B106" s="46"/>
      <c r="C106" s="46"/>
      <c r="D106" s="46"/>
      <c r="E106" s="46"/>
      <c r="F106" s="46"/>
      <c r="G106" s="46"/>
      <c r="H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N106" s="46"/>
      <c r="BO106" s="46"/>
      <c r="BP106" s="46"/>
      <c r="BQ106" s="94"/>
      <c r="BR106" s="46"/>
      <c r="BS106" s="46"/>
      <c r="BT106" s="46"/>
      <c r="BU106" s="46"/>
      <c r="BV106" s="46"/>
      <c r="BW106" s="46"/>
      <c r="BX106" s="46"/>
      <c r="BY106" s="46"/>
    </row>
    <row r="107" spans="2:77">
      <c r="B107" s="46"/>
      <c r="C107" s="46"/>
      <c r="D107" s="46"/>
      <c r="E107" s="46"/>
      <c r="F107" s="46"/>
      <c r="G107" s="46"/>
      <c r="H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N107" s="46"/>
      <c r="BO107" s="46"/>
      <c r="BP107" s="46"/>
      <c r="BQ107" s="94"/>
      <c r="BR107" s="46"/>
      <c r="BS107" s="46"/>
      <c r="BT107" s="46"/>
      <c r="BU107" s="46"/>
      <c r="BV107" s="46"/>
      <c r="BW107" s="46"/>
      <c r="BX107" s="46"/>
      <c r="BY107" s="46"/>
    </row>
    <row r="108" spans="2:77">
      <c r="B108" s="46"/>
      <c r="C108" s="46"/>
      <c r="D108" s="46"/>
      <c r="E108" s="46"/>
      <c r="F108" s="46"/>
      <c r="G108" s="46"/>
      <c r="H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N108" s="46"/>
      <c r="BO108" s="46"/>
      <c r="BP108" s="46"/>
      <c r="BQ108" s="94"/>
      <c r="BR108" s="46"/>
      <c r="BS108" s="46"/>
      <c r="BT108" s="46"/>
      <c r="BU108" s="46"/>
      <c r="BV108" s="46"/>
      <c r="BW108" s="46"/>
      <c r="BX108" s="46"/>
      <c r="BY108" s="46"/>
    </row>
    <row r="109" spans="2:77">
      <c r="B109" s="46"/>
      <c r="C109" s="46"/>
      <c r="D109" s="46"/>
      <c r="E109" s="46"/>
      <c r="F109" s="46"/>
      <c r="G109" s="46"/>
      <c r="H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N109" s="46"/>
      <c r="BO109" s="46"/>
      <c r="BP109" s="46"/>
      <c r="BQ109" s="94"/>
      <c r="BR109" s="46"/>
      <c r="BS109" s="46"/>
      <c r="BT109" s="46"/>
      <c r="BU109" s="46"/>
      <c r="BV109" s="46"/>
      <c r="BW109" s="46"/>
      <c r="BX109" s="46"/>
      <c r="BY109" s="46"/>
    </row>
    <row r="110" spans="2:77">
      <c r="B110" s="46"/>
      <c r="C110" s="46"/>
      <c r="D110" s="46"/>
      <c r="E110" s="46"/>
      <c r="F110" s="46"/>
      <c r="G110" s="46"/>
      <c r="H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N110" s="46"/>
      <c r="BO110" s="46"/>
      <c r="BP110" s="46"/>
      <c r="BQ110" s="94"/>
      <c r="BR110" s="46"/>
      <c r="BS110" s="46"/>
      <c r="BT110" s="46"/>
      <c r="BU110" s="46"/>
      <c r="BV110" s="46"/>
      <c r="BW110" s="46"/>
      <c r="BX110" s="46"/>
      <c r="BY110" s="46"/>
    </row>
    <row r="111" spans="2:77">
      <c r="B111" s="46"/>
      <c r="C111" s="46"/>
      <c r="D111" s="46"/>
      <c r="E111" s="46"/>
      <c r="F111" s="46"/>
      <c r="G111" s="46"/>
      <c r="H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N111" s="46"/>
      <c r="BO111" s="46"/>
      <c r="BP111" s="46"/>
      <c r="BQ111" s="94"/>
      <c r="BR111" s="46"/>
      <c r="BS111" s="46"/>
      <c r="BT111" s="46"/>
      <c r="BU111" s="46"/>
      <c r="BV111" s="46"/>
      <c r="BW111" s="46"/>
      <c r="BX111" s="46"/>
      <c r="BY111" s="46"/>
    </row>
    <row r="112" spans="2:77">
      <c r="B112" s="46"/>
      <c r="C112" s="46"/>
      <c r="D112" s="46"/>
      <c r="E112" s="46"/>
      <c r="F112" s="46"/>
      <c r="G112" s="46"/>
      <c r="H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N112" s="46"/>
      <c r="BO112" s="46"/>
      <c r="BP112" s="46"/>
      <c r="BQ112" s="94"/>
      <c r="BR112" s="46"/>
      <c r="BS112" s="46"/>
      <c r="BT112" s="46"/>
      <c r="BU112" s="46"/>
      <c r="BV112" s="46"/>
      <c r="BW112" s="46"/>
      <c r="BX112" s="46"/>
      <c r="BY112" s="46"/>
    </row>
    <row r="113" spans="2:77">
      <c r="B113" s="46"/>
      <c r="C113" s="46"/>
      <c r="D113" s="46"/>
      <c r="E113" s="46"/>
      <c r="F113" s="46"/>
      <c r="G113" s="46"/>
      <c r="H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N113" s="46"/>
      <c r="BO113" s="46"/>
      <c r="BP113" s="46"/>
      <c r="BQ113" s="94"/>
      <c r="BR113" s="46"/>
      <c r="BS113" s="46"/>
      <c r="BT113" s="46"/>
      <c r="BU113" s="46"/>
      <c r="BV113" s="46"/>
      <c r="BW113" s="46"/>
      <c r="BX113" s="46"/>
      <c r="BY113" s="46"/>
    </row>
    <row r="114" spans="2:77">
      <c r="B114" s="46"/>
      <c r="C114" s="46"/>
      <c r="D114" s="46"/>
      <c r="E114" s="46"/>
      <c r="F114" s="46"/>
      <c r="G114" s="46"/>
      <c r="H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N114" s="46"/>
      <c r="BO114" s="46"/>
      <c r="BP114" s="46"/>
      <c r="BQ114" s="94"/>
      <c r="BR114" s="46"/>
      <c r="BS114" s="46"/>
      <c r="BT114" s="46"/>
      <c r="BU114" s="46"/>
      <c r="BV114" s="46"/>
      <c r="BW114" s="46"/>
      <c r="BX114" s="46"/>
      <c r="BY114" s="46"/>
    </row>
    <row r="115" spans="2:77">
      <c r="B115" s="46"/>
      <c r="C115" s="46"/>
      <c r="D115" s="46"/>
      <c r="E115" s="46"/>
      <c r="F115" s="46"/>
      <c r="G115" s="46"/>
      <c r="H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N115" s="46"/>
      <c r="BO115" s="46"/>
      <c r="BP115" s="46"/>
      <c r="BQ115" s="94"/>
      <c r="BR115" s="46"/>
      <c r="BS115" s="46"/>
      <c r="BT115" s="46"/>
      <c r="BU115" s="46"/>
      <c r="BV115" s="46"/>
      <c r="BW115" s="46"/>
      <c r="BX115" s="46"/>
      <c r="BY115" s="46"/>
    </row>
    <row r="116" spans="2:77">
      <c r="B116" s="46"/>
      <c r="C116" s="46"/>
      <c r="D116" s="46"/>
      <c r="E116" s="46"/>
      <c r="F116" s="46"/>
      <c r="G116" s="46"/>
      <c r="H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N116" s="46"/>
      <c r="BO116" s="46"/>
      <c r="BP116" s="46"/>
      <c r="BQ116" s="94"/>
      <c r="BR116" s="46"/>
      <c r="BS116" s="46"/>
      <c r="BT116" s="46"/>
      <c r="BU116" s="46"/>
      <c r="BV116" s="46"/>
      <c r="BW116" s="46"/>
      <c r="BX116" s="46"/>
      <c r="BY116" s="46"/>
    </row>
    <row r="117" spans="2:77">
      <c r="B117" s="46"/>
      <c r="C117" s="46"/>
      <c r="D117" s="46"/>
      <c r="E117" s="46"/>
      <c r="F117" s="46"/>
      <c r="G117" s="46"/>
      <c r="H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N117" s="46"/>
      <c r="BO117" s="46"/>
      <c r="BP117" s="46"/>
      <c r="BQ117" s="94"/>
      <c r="BR117" s="46"/>
      <c r="BS117" s="46"/>
      <c r="BT117" s="46"/>
      <c r="BU117" s="46"/>
      <c r="BV117" s="46"/>
      <c r="BW117" s="46"/>
      <c r="BX117" s="46"/>
      <c r="BY117" s="46"/>
    </row>
    <row r="118" spans="2:77">
      <c r="B118" s="46"/>
      <c r="C118" s="46"/>
      <c r="D118" s="46"/>
      <c r="E118" s="46"/>
      <c r="F118" s="46"/>
      <c r="G118" s="46"/>
      <c r="H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N118" s="46"/>
      <c r="BO118" s="46"/>
      <c r="BP118" s="46"/>
      <c r="BQ118" s="94"/>
      <c r="BR118" s="46"/>
      <c r="BS118" s="46"/>
      <c r="BT118" s="46"/>
      <c r="BU118" s="46"/>
      <c r="BV118" s="46"/>
      <c r="BW118" s="46"/>
      <c r="BX118" s="46"/>
      <c r="BY118" s="46"/>
    </row>
    <row r="119" spans="2:77">
      <c r="B119" s="46"/>
      <c r="C119" s="46"/>
      <c r="D119" s="46"/>
      <c r="E119" s="46"/>
      <c r="F119" s="46"/>
      <c r="G119" s="46"/>
      <c r="H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N119" s="46"/>
      <c r="BO119" s="46"/>
      <c r="BP119" s="46"/>
      <c r="BQ119" s="94"/>
      <c r="BR119" s="46"/>
      <c r="BS119" s="46"/>
      <c r="BT119" s="46"/>
      <c r="BU119" s="46"/>
      <c r="BV119" s="46"/>
      <c r="BW119" s="46"/>
      <c r="BX119" s="46"/>
      <c r="BY119" s="46"/>
    </row>
    <row r="120" spans="2:77">
      <c r="B120" s="46"/>
      <c r="C120" s="46"/>
      <c r="D120" s="46"/>
      <c r="E120" s="46"/>
      <c r="F120" s="46"/>
      <c r="G120" s="46"/>
      <c r="H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N120" s="46"/>
      <c r="BO120" s="46"/>
      <c r="BP120" s="46"/>
      <c r="BQ120" s="94"/>
      <c r="BR120" s="46"/>
      <c r="BS120" s="46"/>
      <c r="BT120" s="46"/>
      <c r="BU120" s="46"/>
      <c r="BV120" s="46"/>
      <c r="BW120" s="46"/>
      <c r="BX120" s="46"/>
      <c r="BY120" s="46"/>
    </row>
    <row r="121" spans="2:77">
      <c r="B121" s="46"/>
      <c r="C121" s="46"/>
      <c r="D121" s="46"/>
      <c r="E121" s="46"/>
      <c r="F121" s="46"/>
      <c r="G121" s="46"/>
      <c r="H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N121" s="46"/>
      <c r="BO121" s="46"/>
      <c r="BP121" s="46"/>
      <c r="BQ121" s="94"/>
      <c r="BR121" s="46"/>
      <c r="BS121" s="46"/>
      <c r="BT121" s="46"/>
      <c r="BU121" s="46"/>
      <c r="BV121" s="46"/>
      <c r="BW121" s="46"/>
      <c r="BX121" s="46"/>
      <c r="BY121" s="46"/>
    </row>
    <row r="122" spans="2:77">
      <c r="B122" s="46"/>
      <c r="C122" s="46"/>
      <c r="D122" s="46"/>
      <c r="E122" s="46"/>
      <c r="F122" s="46"/>
      <c r="G122" s="46"/>
      <c r="H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N122" s="46"/>
      <c r="BO122" s="46"/>
      <c r="BP122" s="46"/>
      <c r="BQ122" s="94"/>
      <c r="BR122" s="46"/>
      <c r="BS122" s="46"/>
      <c r="BT122" s="46"/>
      <c r="BU122" s="46"/>
      <c r="BV122" s="46"/>
      <c r="BW122" s="46"/>
      <c r="BX122" s="46"/>
      <c r="BY122" s="46"/>
    </row>
    <row r="123" spans="2:77">
      <c r="B123" s="46"/>
      <c r="C123" s="46"/>
      <c r="D123" s="46"/>
      <c r="E123" s="46"/>
      <c r="F123" s="46"/>
      <c r="G123" s="46"/>
      <c r="H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N123" s="46"/>
      <c r="BO123" s="46"/>
      <c r="BP123" s="46"/>
      <c r="BQ123" s="94"/>
      <c r="BR123" s="46"/>
      <c r="BS123" s="46"/>
      <c r="BT123" s="46"/>
      <c r="BU123" s="46"/>
      <c r="BV123" s="46"/>
      <c r="BW123" s="46"/>
      <c r="BX123" s="46"/>
      <c r="BY123" s="46"/>
    </row>
    <row r="124" spans="2:77">
      <c r="B124" s="46"/>
      <c r="C124" s="46"/>
      <c r="D124" s="46"/>
      <c r="E124" s="46"/>
      <c r="F124" s="46"/>
      <c r="G124" s="46"/>
      <c r="H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N124" s="46"/>
      <c r="BO124" s="46"/>
      <c r="BP124" s="46"/>
      <c r="BQ124" s="94"/>
      <c r="BR124" s="46"/>
      <c r="BS124" s="46"/>
      <c r="BT124" s="46"/>
      <c r="BU124" s="46"/>
      <c r="BV124" s="46"/>
      <c r="BW124" s="46"/>
      <c r="BX124" s="46"/>
      <c r="BY124" s="46"/>
    </row>
    <row r="125" spans="2:77">
      <c r="B125" s="46"/>
      <c r="C125" s="46"/>
      <c r="D125" s="46"/>
      <c r="E125" s="46"/>
      <c r="F125" s="46"/>
      <c r="G125" s="46"/>
      <c r="H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N125" s="46"/>
      <c r="BO125" s="46"/>
      <c r="BP125" s="46"/>
      <c r="BQ125" s="94"/>
      <c r="BR125" s="46"/>
      <c r="BS125" s="46"/>
      <c r="BT125" s="46"/>
      <c r="BU125" s="46"/>
      <c r="BV125" s="46"/>
      <c r="BW125" s="46"/>
      <c r="BX125" s="46"/>
      <c r="BY125" s="46"/>
    </row>
    <row r="126" spans="2:77">
      <c r="B126" s="46"/>
      <c r="C126" s="46"/>
      <c r="D126" s="46"/>
      <c r="E126" s="46"/>
      <c r="F126" s="46"/>
      <c r="G126" s="46"/>
      <c r="H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N126" s="46"/>
      <c r="BO126" s="46"/>
      <c r="BP126" s="46"/>
      <c r="BQ126" s="94"/>
      <c r="BR126" s="46"/>
      <c r="BS126" s="46"/>
      <c r="BT126" s="46"/>
      <c r="BU126" s="46"/>
      <c r="BV126" s="46"/>
      <c r="BW126" s="46"/>
      <c r="BX126" s="46"/>
      <c r="BY126" s="46"/>
    </row>
    <row r="127" spans="2:77">
      <c r="B127" s="46"/>
      <c r="C127" s="46"/>
      <c r="D127" s="46"/>
      <c r="E127" s="46"/>
      <c r="F127" s="46"/>
      <c r="G127" s="46"/>
      <c r="H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N127" s="46"/>
      <c r="BO127" s="46"/>
      <c r="BP127" s="46"/>
      <c r="BQ127" s="94"/>
      <c r="BR127" s="46"/>
      <c r="BS127" s="46"/>
      <c r="BT127" s="46"/>
      <c r="BU127" s="46"/>
      <c r="BV127" s="46"/>
      <c r="BW127" s="46"/>
      <c r="BX127" s="46"/>
      <c r="BY127" s="46"/>
    </row>
    <row r="128" spans="2:77">
      <c r="B128" s="46"/>
      <c r="C128" s="46"/>
      <c r="D128" s="46"/>
      <c r="E128" s="46"/>
      <c r="F128" s="46"/>
      <c r="G128" s="46"/>
      <c r="H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N128" s="46"/>
      <c r="BO128" s="46"/>
      <c r="BP128" s="46"/>
      <c r="BQ128" s="94"/>
      <c r="BR128" s="46"/>
      <c r="BS128" s="46"/>
      <c r="BT128" s="46"/>
      <c r="BU128" s="46"/>
      <c r="BV128" s="46"/>
      <c r="BW128" s="46"/>
      <c r="BX128" s="46"/>
      <c r="BY128" s="46"/>
    </row>
    <row r="129" spans="2:77">
      <c r="B129" s="46"/>
      <c r="C129" s="46"/>
      <c r="D129" s="46"/>
      <c r="E129" s="46"/>
      <c r="F129" s="46"/>
      <c r="G129" s="46"/>
      <c r="H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N129" s="46"/>
      <c r="BO129" s="46"/>
      <c r="BP129" s="46"/>
      <c r="BQ129" s="94"/>
      <c r="BR129" s="46"/>
      <c r="BS129" s="46"/>
      <c r="BT129" s="46"/>
      <c r="BU129" s="46"/>
      <c r="BV129" s="46"/>
      <c r="BW129" s="46"/>
      <c r="BX129" s="46"/>
      <c r="BY129" s="46"/>
    </row>
    <row r="130" spans="2:77">
      <c r="B130" s="46"/>
      <c r="C130" s="46"/>
      <c r="D130" s="46"/>
      <c r="E130" s="46"/>
      <c r="F130" s="46"/>
      <c r="G130" s="46"/>
      <c r="H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N130" s="46"/>
      <c r="BO130" s="46"/>
      <c r="BP130" s="46"/>
      <c r="BQ130" s="94"/>
      <c r="BR130" s="46"/>
      <c r="BS130" s="46"/>
      <c r="BT130" s="46"/>
      <c r="BU130" s="46"/>
      <c r="BV130" s="46"/>
      <c r="BW130" s="46"/>
      <c r="BX130" s="46"/>
      <c r="BY130" s="46"/>
    </row>
    <row r="131" spans="2:77">
      <c r="B131" s="46"/>
      <c r="C131" s="46"/>
      <c r="D131" s="46"/>
      <c r="E131" s="46"/>
      <c r="F131" s="46"/>
      <c r="G131" s="46"/>
      <c r="H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N131" s="46"/>
      <c r="BO131" s="46"/>
      <c r="BP131" s="46"/>
      <c r="BQ131" s="94"/>
      <c r="BR131" s="46"/>
      <c r="BS131" s="46"/>
      <c r="BT131" s="46"/>
      <c r="BU131" s="46"/>
      <c r="BV131" s="46"/>
      <c r="BW131" s="46"/>
      <c r="BX131" s="46"/>
      <c r="BY131" s="46"/>
    </row>
    <row r="132" spans="2:77">
      <c r="B132" s="46"/>
      <c r="C132" s="46"/>
      <c r="D132" s="46"/>
      <c r="E132" s="46"/>
      <c r="F132" s="46"/>
      <c r="G132" s="46"/>
      <c r="H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N132" s="46"/>
      <c r="BO132" s="46"/>
      <c r="BP132" s="46"/>
      <c r="BQ132" s="94"/>
      <c r="BR132" s="46"/>
      <c r="BS132" s="46"/>
      <c r="BT132" s="46"/>
      <c r="BU132" s="46"/>
      <c r="BV132" s="46"/>
      <c r="BW132" s="46"/>
      <c r="BX132" s="46"/>
      <c r="BY132" s="46"/>
    </row>
    <row r="133" spans="2:77">
      <c r="B133" s="46"/>
      <c r="C133" s="46"/>
      <c r="D133" s="46"/>
      <c r="E133" s="46"/>
      <c r="F133" s="46"/>
      <c r="G133" s="46"/>
      <c r="H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N133" s="46"/>
      <c r="BO133" s="46"/>
      <c r="BP133" s="46"/>
      <c r="BQ133" s="94"/>
      <c r="BR133" s="46"/>
      <c r="BS133" s="46"/>
      <c r="BT133" s="46"/>
      <c r="BU133" s="46"/>
      <c r="BV133" s="46"/>
      <c r="BW133" s="46"/>
      <c r="BX133" s="46"/>
      <c r="BY133" s="46"/>
    </row>
    <row r="134" spans="2:77">
      <c r="B134" s="46"/>
      <c r="C134" s="46"/>
      <c r="D134" s="46"/>
      <c r="E134" s="46"/>
      <c r="F134" s="46"/>
      <c r="G134" s="46"/>
      <c r="H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N134" s="46"/>
      <c r="BO134" s="46"/>
      <c r="BP134" s="46"/>
      <c r="BQ134" s="94"/>
      <c r="BR134" s="46"/>
      <c r="BS134" s="46"/>
      <c r="BT134" s="46"/>
      <c r="BU134" s="46"/>
      <c r="BV134" s="46"/>
      <c r="BW134" s="46"/>
      <c r="BX134" s="46"/>
      <c r="BY134" s="46"/>
    </row>
    <row r="135" spans="2:77">
      <c r="B135" s="46"/>
      <c r="C135" s="46"/>
      <c r="D135" s="46"/>
      <c r="E135" s="46"/>
      <c r="F135" s="46"/>
      <c r="G135" s="46"/>
      <c r="H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N135" s="46"/>
      <c r="BO135" s="46"/>
      <c r="BP135" s="46"/>
      <c r="BQ135" s="94"/>
      <c r="BR135" s="46"/>
      <c r="BS135" s="46"/>
      <c r="BT135" s="46"/>
      <c r="BU135" s="46"/>
      <c r="BV135" s="46"/>
      <c r="BW135" s="46"/>
      <c r="BX135" s="46"/>
      <c r="BY135" s="46"/>
    </row>
    <row r="136" spans="2:77">
      <c r="B136" s="46"/>
      <c r="C136" s="46"/>
      <c r="D136" s="46"/>
      <c r="E136" s="46"/>
      <c r="F136" s="46"/>
      <c r="G136" s="46"/>
      <c r="H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N136" s="46"/>
      <c r="BO136" s="46"/>
      <c r="BP136" s="46"/>
      <c r="BQ136" s="94"/>
      <c r="BR136" s="46"/>
      <c r="BS136" s="46"/>
      <c r="BT136" s="46"/>
      <c r="BU136" s="46"/>
      <c r="BV136" s="46"/>
      <c r="BW136" s="46"/>
      <c r="BX136" s="46"/>
      <c r="BY136" s="46"/>
    </row>
    <row r="137" spans="2:77">
      <c r="B137" s="46"/>
      <c r="C137" s="46"/>
      <c r="D137" s="46"/>
      <c r="E137" s="46"/>
      <c r="F137" s="46"/>
      <c r="G137" s="46"/>
      <c r="H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N137" s="46"/>
      <c r="BO137" s="46"/>
      <c r="BP137" s="46"/>
      <c r="BQ137" s="94"/>
      <c r="BR137" s="46"/>
      <c r="BS137" s="46"/>
      <c r="BT137" s="46"/>
      <c r="BU137" s="46"/>
      <c r="BV137" s="46"/>
      <c r="BW137" s="46"/>
      <c r="BX137" s="46"/>
      <c r="BY137" s="46"/>
    </row>
    <row r="138" spans="2:77">
      <c r="B138" s="46"/>
      <c r="C138" s="46"/>
      <c r="D138" s="46"/>
      <c r="E138" s="46"/>
      <c r="F138" s="46"/>
      <c r="G138" s="46"/>
      <c r="H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N138" s="46"/>
      <c r="BO138" s="46"/>
      <c r="BP138" s="46"/>
      <c r="BQ138" s="94"/>
      <c r="BR138" s="46"/>
      <c r="BS138" s="46"/>
      <c r="BT138" s="46"/>
      <c r="BU138" s="46"/>
      <c r="BV138" s="46"/>
      <c r="BW138" s="46"/>
      <c r="BX138" s="46"/>
      <c r="BY138" s="46"/>
    </row>
    <row r="139" spans="2:77">
      <c r="B139" s="46"/>
      <c r="C139" s="46"/>
      <c r="D139" s="46"/>
      <c r="E139" s="46"/>
      <c r="F139" s="46"/>
      <c r="G139" s="46"/>
      <c r="H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N139" s="46"/>
      <c r="BO139" s="46"/>
      <c r="BP139" s="46"/>
      <c r="BQ139" s="94"/>
      <c r="BR139" s="46"/>
      <c r="BS139" s="46"/>
      <c r="BT139" s="46"/>
      <c r="BU139" s="46"/>
      <c r="BV139" s="46"/>
      <c r="BW139" s="46"/>
      <c r="BX139" s="46"/>
      <c r="BY139" s="46"/>
    </row>
    <row r="140" spans="2:77">
      <c r="B140" s="46"/>
      <c r="C140" s="46"/>
      <c r="D140" s="46"/>
      <c r="E140" s="46"/>
      <c r="F140" s="46"/>
      <c r="G140" s="46"/>
      <c r="H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N140" s="46"/>
      <c r="BO140" s="46"/>
      <c r="BP140" s="46"/>
      <c r="BQ140" s="94"/>
      <c r="BR140" s="46"/>
      <c r="BS140" s="46"/>
      <c r="BT140" s="46"/>
      <c r="BU140" s="46"/>
      <c r="BV140" s="46"/>
      <c r="BW140" s="46"/>
      <c r="BX140" s="46"/>
      <c r="BY140" s="46"/>
    </row>
    <row r="141" spans="2:77">
      <c r="B141" s="46"/>
      <c r="C141" s="46"/>
      <c r="D141" s="46"/>
      <c r="E141" s="46"/>
      <c r="F141" s="46"/>
      <c r="G141" s="46"/>
      <c r="H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N141" s="46"/>
      <c r="BO141" s="46"/>
      <c r="BP141" s="46"/>
      <c r="BQ141" s="94"/>
      <c r="BR141" s="46"/>
      <c r="BS141" s="46"/>
      <c r="BT141" s="46"/>
      <c r="BU141" s="46"/>
      <c r="BV141" s="46"/>
      <c r="BW141" s="46"/>
      <c r="BX141" s="46"/>
      <c r="BY141" s="46"/>
    </row>
    <row r="142" spans="2:77">
      <c r="B142" s="46"/>
      <c r="C142" s="46"/>
      <c r="D142" s="46"/>
      <c r="E142" s="46"/>
      <c r="F142" s="46"/>
      <c r="G142" s="46"/>
      <c r="H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N142" s="46"/>
      <c r="BO142" s="46"/>
      <c r="BP142" s="46"/>
      <c r="BQ142" s="94"/>
      <c r="BR142" s="46"/>
      <c r="BS142" s="46"/>
      <c r="BT142" s="46"/>
      <c r="BU142" s="46"/>
      <c r="BV142" s="46"/>
      <c r="BW142" s="46"/>
      <c r="BX142" s="46"/>
      <c r="BY142" s="46"/>
    </row>
    <row r="143" spans="2:77">
      <c r="B143" s="46"/>
      <c r="C143" s="46"/>
      <c r="D143" s="46"/>
      <c r="E143" s="46"/>
      <c r="F143" s="46"/>
      <c r="G143" s="46"/>
      <c r="H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N143" s="46"/>
      <c r="BO143" s="46"/>
      <c r="BP143" s="46"/>
      <c r="BQ143" s="94"/>
      <c r="BR143" s="46"/>
      <c r="BS143" s="46"/>
      <c r="BT143" s="46"/>
      <c r="BU143" s="46"/>
      <c r="BV143" s="46"/>
      <c r="BW143" s="46"/>
      <c r="BX143" s="46"/>
      <c r="BY143" s="46"/>
    </row>
    <row r="144" spans="2:77">
      <c r="B144" s="46"/>
      <c r="C144" s="46"/>
      <c r="D144" s="46"/>
      <c r="E144" s="46"/>
      <c r="F144" s="46"/>
      <c r="G144" s="46"/>
      <c r="H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N144" s="46"/>
      <c r="BO144" s="46"/>
      <c r="BP144" s="46"/>
      <c r="BQ144" s="94"/>
      <c r="BR144" s="46"/>
      <c r="BS144" s="46"/>
      <c r="BT144" s="46"/>
      <c r="BU144" s="46"/>
      <c r="BV144" s="46"/>
      <c r="BW144" s="46"/>
      <c r="BX144" s="46"/>
      <c r="BY144" s="46"/>
    </row>
    <row r="145" spans="2:77">
      <c r="B145" s="46"/>
      <c r="C145" s="46"/>
      <c r="D145" s="46"/>
      <c r="E145" s="46"/>
      <c r="F145" s="46"/>
      <c r="G145" s="46"/>
      <c r="H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N145" s="46"/>
      <c r="BO145" s="46"/>
      <c r="BP145" s="46"/>
      <c r="BQ145" s="94"/>
      <c r="BR145" s="46"/>
      <c r="BS145" s="46"/>
      <c r="BT145" s="46"/>
      <c r="BU145" s="46"/>
      <c r="BV145" s="46"/>
      <c r="BW145" s="46"/>
      <c r="BX145" s="46"/>
      <c r="BY145" s="46"/>
    </row>
    <row r="146" spans="2:77">
      <c r="B146" s="46"/>
      <c r="C146" s="46"/>
      <c r="D146" s="46"/>
      <c r="E146" s="46"/>
      <c r="F146" s="46"/>
      <c r="G146" s="46"/>
      <c r="H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N146" s="46"/>
      <c r="BO146" s="46"/>
      <c r="BP146" s="46"/>
      <c r="BQ146" s="94"/>
      <c r="BR146" s="46"/>
      <c r="BS146" s="46"/>
      <c r="BT146" s="46"/>
      <c r="BU146" s="46"/>
      <c r="BV146" s="46"/>
      <c r="BW146" s="46"/>
      <c r="BX146" s="46"/>
      <c r="BY146" s="46"/>
    </row>
    <row r="147" spans="2:77">
      <c r="B147" s="46"/>
      <c r="C147" s="46"/>
      <c r="D147" s="46"/>
      <c r="E147" s="46"/>
      <c r="F147" s="46"/>
      <c r="G147" s="46"/>
      <c r="H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N147" s="46"/>
      <c r="BO147" s="46"/>
      <c r="BP147" s="46"/>
      <c r="BQ147" s="94"/>
      <c r="BR147" s="46"/>
      <c r="BS147" s="46"/>
      <c r="BT147" s="46"/>
      <c r="BU147" s="46"/>
      <c r="BV147" s="46"/>
      <c r="BW147" s="46"/>
      <c r="BX147" s="46"/>
      <c r="BY147" s="46"/>
    </row>
    <row r="148" spans="2:77">
      <c r="B148" s="46"/>
      <c r="C148" s="46"/>
      <c r="D148" s="46"/>
      <c r="E148" s="46"/>
      <c r="F148" s="46"/>
      <c r="G148" s="46"/>
      <c r="H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N148" s="46"/>
      <c r="BO148" s="46"/>
      <c r="BP148" s="46"/>
      <c r="BQ148" s="94"/>
      <c r="BR148" s="46"/>
      <c r="BS148" s="46"/>
      <c r="BT148" s="46"/>
      <c r="BU148" s="46"/>
      <c r="BV148" s="46"/>
      <c r="BW148" s="46"/>
      <c r="BX148" s="46"/>
      <c r="BY148" s="46"/>
    </row>
    <row r="149" spans="2:77">
      <c r="B149" s="46"/>
      <c r="C149" s="46"/>
      <c r="D149" s="46"/>
      <c r="E149" s="46"/>
      <c r="F149" s="46"/>
      <c r="G149" s="46"/>
      <c r="H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N149" s="46"/>
      <c r="BO149" s="46"/>
      <c r="BP149" s="46"/>
      <c r="BQ149" s="94"/>
      <c r="BR149" s="46"/>
      <c r="BS149" s="46"/>
      <c r="BT149" s="46"/>
      <c r="BU149" s="46"/>
      <c r="BV149" s="46"/>
      <c r="BW149" s="46"/>
      <c r="BX149" s="46"/>
      <c r="BY149" s="46"/>
    </row>
    <row r="150" spans="2:77">
      <c r="B150" s="46"/>
      <c r="C150" s="46"/>
      <c r="D150" s="46"/>
      <c r="E150" s="46"/>
      <c r="F150" s="46"/>
      <c r="G150" s="46"/>
      <c r="H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N150" s="46"/>
      <c r="BO150" s="46"/>
      <c r="BP150" s="46"/>
      <c r="BQ150" s="94"/>
      <c r="BR150" s="46"/>
      <c r="BS150" s="46"/>
      <c r="BT150" s="46"/>
      <c r="BU150" s="46"/>
      <c r="BV150" s="46"/>
      <c r="BW150" s="46"/>
      <c r="BX150" s="46"/>
      <c r="BY150" s="46"/>
    </row>
    <row r="151" spans="2:77">
      <c r="B151" s="46"/>
      <c r="C151" s="46"/>
      <c r="D151" s="46"/>
      <c r="E151" s="46"/>
      <c r="F151" s="46"/>
      <c r="G151" s="46"/>
      <c r="H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N151" s="46"/>
      <c r="BO151" s="46"/>
      <c r="BP151" s="46"/>
      <c r="BQ151" s="94"/>
      <c r="BR151" s="46"/>
      <c r="BS151" s="46"/>
      <c r="BT151" s="46"/>
      <c r="BU151" s="46"/>
      <c r="BV151" s="46"/>
      <c r="BW151" s="46"/>
      <c r="BX151" s="46"/>
      <c r="BY151" s="46"/>
    </row>
    <row r="152" spans="2:77">
      <c r="B152" s="46"/>
      <c r="C152" s="46"/>
      <c r="D152" s="46"/>
      <c r="E152" s="46"/>
      <c r="F152" s="46"/>
      <c r="G152" s="46"/>
      <c r="H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N152" s="46"/>
      <c r="BO152" s="46"/>
      <c r="BP152" s="46"/>
      <c r="BQ152" s="94"/>
      <c r="BR152" s="46"/>
      <c r="BS152" s="46"/>
      <c r="BT152" s="46"/>
      <c r="BU152" s="46"/>
      <c r="BV152" s="46"/>
      <c r="BW152" s="46"/>
      <c r="BX152" s="46"/>
      <c r="BY152" s="46"/>
    </row>
    <row r="153" spans="2:77">
      <c r="B153" s="46"/>
      <c r="C153" s="46"/>
      <c r="D153" s="46"/>
      <c r="E153" s="46"/>
      <c r="F153" s="46"/>
      <c r="G153" s="46"/>
      <c r="H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N153" s="46"/>
      <c r="BO153" s="46"/>
      <c r="BP153" s="46"/>
      <c r="BQ153" s="94"/>
      <c r="BR153" s="46"/>
      <c r="BS153" s="46"/>
      <c r="BT153" s="46"/>
      <c r="BU153" s="46"/>
      <c r="BV153" s="46"/>
      <c r="BW153" s="46"/>
      <c r="BX153" s="46"/>
      <c r="BY153" s="46"/>
    </row>
    <row r="154" spans="2:77">
      <c r="B154" s="46"/>
      <c r="C154" s="46"/>
      <c r="D154" s="46"/>
      <c r="E154" s="46"/>
      <c r="F154" s="46"/>
      <c r="G154" s="46"/>
      <c r="H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N154" s="46"/>
      <c r="BO154" s="46"/>
      <c r="BP154" s="46"/>
      <c r="BQ154" s="94"/>
      <c r="BR154" s="46"/>
      <c r="BS154" s="46"/>
      <c r="BT154" s="46"/>
      <c r="BU154" s="46"/>
      <c r="BV154" s="46"/>
      <c r="BW154" s="46"/>
      <c r="BX154" s="46"/>
      <c r="BY154" s="46"/>
    </row>
    <row r="155" spans="2:77">
      <c r="B155" s="46"/>
      <c r="C155" s="46"/>
      <c r="D155" s="46"/>
      <c r="E155" s="46"/>
      <c r="F155" s="46"/>
      <c r="G155" s="46"/>
      <c r="H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N155" s="46"/>
      <c r="BO155" s="46"/>
      <c r="BP155" s="46"/>
      <c r="BQ155" s="94"/>
      <c r="BR155" s="46"/>
      <c r="BS155" s="46"/>
      <c r="BT155" s="46"/>
      <c r="BU155" s="46"/>
      <c r="BV155" s="46"/>
      <c r="BW155" s="46"/>
      <c r="BX155" s="46"/>
      <c r="BY155" s="46"/>
    </row>
    <row r="156" spans="2:77">
      <c r="B156" s="46"/>
      <c r="C156" s="46"/>
      <c r="D156" s="46"/>
      <c r="E156" s="46"/>
      <c r="F156" s="46"/>
      <c r="G156" s="46"/>
      <c r="H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N156" s="46"/>
      <c r="BO156" s="46"/>
      <c r="BP156" s="46"/>
      <c r="BQ156" s="94"/>
      <c r="BR156" s="46"/>
      <c r="BS156" s="46"/>
      <c r="BT156" s="46"/>
      <c r="BU156" s="46"/>
      <c r="BV156" s="46"/>
      <c r="BW156" s="46"/>
      <c r="BX156" s="46"/>
      <c r="BY156" s="46"/>
    </row>
    <row r="157" spans="2:77">
      <c r="B157" s="46"/>
      <c r="C157" s="46"/>
      <c r="D157" s="46"/>
      <c r="E157" s="46"/>
      <c r="F157" s="46"/>
      <c r="G157" s="46"/>
      <c r="H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N157" s="46"/>
      <c r="BO157" s="46"/>
      <c r="BP157" s="46"/>
      <c r="BQ157" s="94"/>
      <c r="BR157" s="46"/>
      <c r="BS157" s="46"/>
      <c r="BT157" s="46"/>
      <c r="BU157" s="46"/>
      <c r="BV157" s="46"/>
      <c r="BW157" s="46"/>
      <c r="BX157" s="46"/>
      <c r="BY157" s="46"/>
    </row>
    <row r="158" spans="2:77">
      <c r="B158" s="46"/>
      <c r="C158" s="46"/>
      <c r="D158" s="46"/>
      <c r="E158" s="46"/>
      <c r="F158" s="46"/>
      <c r="G158" s="46"/>
      <c r="H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N158" s="46"/>
      <c r="BO158" s="46"/>
      <c r="BP158" s="46"/>
      <c r="BQ158" s="94"/>
      <c r="BR158" s="46"/>
      <c r="BS158" s="46"/>
      <c r="BT158" s="46"/>
      <c r="BU158" s="46"/>
      <c r="BV158" s="46"/>
      <c r="BW158" s="46"/>
      <c r="BX158" s="46"/>
      <c r="BY158" s="46"/>
    </row>
    <row r="159" spans="2:77">
      <c r="B159" s="46"/>
      <c r="C159" s="46"/>
      <c r="D159" s="46"/>
      <c r="E159" s="46"/>
      <c r="F159" s="46"/>
      <c r="G159" s="46"/>
      <c r="H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N159" s="46"/>
      <c r="BO159" s="46"/>
      <c r="BP159" s="46"/>
      <c r="BQ159" s="94"/>
      <c r="BR159" s="46"/>
      <c r="BS159" s="46"/>
      <c r="BT159" s="46"/>
      <c r="BU159" s="46"/>
      <c r="BV159" s="46"/>
      <c r="BW159" s="46"/>
      <c r="BX159" s="46"/>
      <c r="BY159" s="46"/>
    </row>
    <row r="160" spans="2:77">
      <c r="B160" s="46"/>
      <c r="C160" s="46"/>
      <c r="D160" s="46"/>
      <c r="E160" s="46"/>
      <c r="F160" s="46"/>
      <c r="G160" s="46"/>
      <c r="H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N160" s="46"/>
      <c r="BO160" s="46"/>
      <c r="BP160" s="46"/>
      <c r="BQ160" s="94"/>
      <c r="BR160" s="46"/>
      <c r="BS160" s="46"/>
      <c r="BT160" s="46"/>
      <c r="BU160" s="46"/>
      <c r="BV160" s="46"/>
      <c r="BW160" s="46"/>
      <c r="BX160" s="46"/>
      <c r="BY160" s="46"/>
    </row>
    <row r="161" spans="2:77">
      <c r="B161" s="46"/>
      <c r="C161" s="46"/>
      <c r="D161" s="46"/>
      <c r="E161" s="46"/>
      <c r="F161" s="46"/>
      <c r="G161" s="46"/>
      <c r="H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N161" s="46"/>
      <c r="BO161" s="46"/>
      <c r="BP161" s="46"/>
      <c r="BQ161" s="94"/>
      <c r="BR161" s="46"/>
      <c r="BS161" s="46"/>
      <c r="BT161" s="46"/>
      <c r="BU161" s="46"/>
      <c r="BV161" s="46"/>
      <c r="BW161" s="46"/>
      <c r="BX161" s="46"/>
      <c r="BY161" s="46"/>
    </row>
    <row r="162" spans="2:77">
      <c r="B162" s="46"/>
      <c r="C162" s="46"/>
      <c r="D162" s="46"/>
      <c r="E162" s="46"/>
      <c r="F162" s="46"/>
      <c r="G162" s="46"/>
      <c r="H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N162" s="46"/>
      <c r="BO162" s="46"/>
      <c r="BP162" s="46"/>
      <c r="BQ162" s="94"/>
      <c r="BR162" s="46"/>
      <c r="BS162" s="46"/>
      <c r="BT162" s="46"/>
      <c r="BU162" s="46"/>
      <c r="BV162" s="46"/>
      <c r="BW162" s="46"/>
      <c r="BX162" s="46"/>
      <c r="BY162" s="46"/>
    </row>
    <row r="163" spans="2:77">
      <c r="B163" s="46"/>
      <c r="C163" s="46"/>
      <c r="D163" s="46"/>
      <c r="E163" s="46"/>
      <c r="F163" s="46"/>
      <c r="G163" s="46"/>
      <c r="H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N163" s="46"/>
      <c r="BO163" s="46"/>
      <c r="BP163" s="46"/>
      <c r="BQ163" s="94"/>
      <c r="BR163" s="46"/>
      <c r="BS163" s="46"/>
      <c r="BT163" s="46"/>
      <c r="BU163" s="46"/>
      <c r="BV163" s="46"/>
      <c r="BW163" s="46"/>
      <c r="BX163" s="46"/>
      <c r="BY163" s="46"/>
    </row>
    <row r="164" spans="2:77">
      <c r="B164" s="46"/>
      <c r="C164" s="46"/>
      <c r="D164" s="46"/>
      <c r="E164" s="46"/>
      <c r="F164" s="46"/>
      <c r="G164" s="46"/>
      <c r="H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N164" s="46"/>
      <c r="BO164" s="46"/>
      <c r="BP164" s="46"/>
      <c r="BQ164" s="94"/>
      <c r="BR164" s="46"/>
      <c r="BS164" s="46"/>
      <c r="BT164" s="46"/>
      <c r="BU164" s="46"/>
      <c r="BV164" s="46"/>
      <c r="BW164" s="46"/>
      <c r="BX164" s="46"/>
      <c r="BY164" s="46"/>
    </row>
    <row r="165" spans="2:77">
      <c r="B165" s="46"/>
      <c r="C165" s="46"/>
      <c r="D165" s="46"/>
      <c r="E165" s="46"/>
      <c r="F165" s="46"/>
      <c r="G165" s="46"/>
      <c r="H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N165" s="46"/>
      <c r="BO165" s="46"/>
      <c r="BP165" s="46"/>
      <c r="BQ165" s="94"/>
      <c r="BR165" s="46"/>
      <c r="BS165" s="46"/>
      <c r="BT165" s="46"/>
      <c r="BU165" s="46"/>
      <c r="BV165" s="46"/>
      <c r="BW165" s="46"/>
      <c r="BX165" s="46"/>
      <c r="BY165" s="46"/>
    </row>
    <row r="166" spans="2:77">
      <c r="B166" s="46"/>
      <c r="C166" s="46"/>
      <c r="D166" s="46"/>
      <c r="E166" s="46"/>
      <c r="F166" s="46"/>
      <c r="G166" s="46"/>
      <c r="H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N166" s="46"/>
      <c r="BO166" s="46"/>
      <c r="BP166" s="46"/>
      <c r="BQ166" s="94"/>
      <c r="BR166" s="46"/>
      <c r="BS166" s="46"/>
      <c r="BT166" s="46"/>
      <c r="BU166" s="46"/>
      <c r="BV166" s="46"/>
      <c r="BW166" s="46"/>
      <c r="BX166" s="46"/>
      <c r="BY166" s="46"/>
    </row>
    <row r="167" spans="2:77">
      <c r="B167" s="46"/>
      <c r="C167" s="46"/>
      <c r="D167" s="46"/>
      <c r="E167" s="46"/>
      <c r="F167" s="46"/>
      <c r="G167" s="46"/>
      <c r="H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N167" s="46"/>
      <c r="BO167" s="46"/>
      <c r="BP167" s="46"/>
      <c r="BQ167" s="94"/>
      <c r="BR167" s="46"/>
      <c r="BS167" s="46"/>
      <c r="BT167" s="46"/>
      <c r="BU167" s="46"/>
      <c r="BV167" s="46"/>
      <c r="BW167" s="46"/>
      <c r="BX167" s="46"/>
      <c r="BY167" s="46"/>
    </row>
    <row r="168" spans="2:77">
      <c r="B168" s="46"/>
      <c r="C168" s="46"/>
      <c r="D168" s="46"/>
      <c r="E168" s="46"/>
      <c r="F168" s="46"/>
      <c r="G168" s="46"/>
      <c r="H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N168" s="46"/>
      <c r="BO168" s="46"/>
      <c r="BP168" s="46"/>
      <c r="BQ168" s="94"/>
      <c r="BR168" s="46"/>
      <c r="BS168" s="46"/>
      <c r="BT168" s="46"/>
      <c r="BU168" s="46"/>
      <c r="BV168" s="46"/>
      <c r="BW168" s="46"/>
      <c r="BX168" s="46"/>
      <c r="BY168" s="46"/>
    </row>
    <row r="169" spans="2:77">
      <c r="B169" s="46"/>
      <c r="C169" s="46"/>
      <c r="D169" s="46"/>
      <c r="E169" s="46"/>
      <c r="F169" s="46"/>
      <c r="G169" s="46"/>
      <c r="H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N169" s="46"/>
      <c r="BO169" s="46"/>
      <c r="BP169" s="46"/>
      <c r="BQ169" s="94"/>
      <c r="BR169" s="46"/>
      <c r="BS169" s="46"/>
      <c r="BT169" s="46"/>
      <c r="BU169" s="46"/>
      <c r="BV169" s="46"/>
      <c r="BW169" s="46"/>
      <c r="BX169" s="46"/>
      <c r="BY169" s="46"/>
    </row>
    <row r="170" spans="2:77">
      <c r="B170" s="46"/>
      <c r="C170" s="46"/>
      <c r="D170" s="46"/>
      <c r="E170" s="46"/>
      <c r="F170" s="46"/>
      <c r="G170" s="46"/>
      <c r="H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N170" s="46"/>
      <c r="BO170" s="46"/>
      <c r="BP170" s="46"/>
      <c r="BQ170" s="94"/>
      <c r="BR170" s="46"/>
      <c r="BS170" s="46"/>
      <c r="BT170" s="46"/>
      <c r="BU170" s="46"/>
      <c r="BV170" s="46"/>
      <c r="BW170" s="46"/>
      <c r="BX170" s="46"/>
      <c r="BY170" s="46"/>
    </row>
    <row r="171" spans="2:77">
      <c r="B171" s="46"/>
      <c r="C171" s="46"/>
      <c r="D171" s="46"/>
      <c r="E171" s="46"/>
      <c r="F171" s="46"/>
      <c r="G171" s="46"/>
      <c r="H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N171" s="46"/>
      <c r="BO171" s="46"/>
      <c r="BP171" s="46"/>
      <c r="BQ171" s="94"/>
      <c r="BR171" s="46"/>
      <c r="BS171" s="46"/>
      <c r="BT171" s="46"/>
      <c r="BU171" s="46"/>
      <c r="BV171" s="46"/>
      <c r="BW171" s="46"/>
      <c r="BX171" s="46"/>
      <c r="BY171" s="46"/>
    </row>
    <row r="172" spans="2:77">
      <c r="B172" s="46"/>
      <c r="C172" s="46"/>
      <c r="D172" s="46"/>
      <c r="E172" s="46"/>
      <c r="F172" s="46"/>
      <c r="G172" s="46"/>
      <c r="H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N172" s="46"/>
      <c r="BO172" s="46"/>
      <c r="BP172" s="46"/>
      <c r="BQ172" s="94"/>
      <c r="BR172" s="46"/>
      <c r="BS172" s="46"/>
      <c r="BT172" s="46"/>
      <c r="BU172" s="46"/>
      <c r="BV172" s="46"/>
      <c r="BW172" s="46"/>
      <c r="BX172" s="46"/>
      <c r="BY172" s="46"/>
    </row>
    <row r="173" spans="2:77">
      <c r="B173" s="46"/>
      <c r="C173" s="46"/>
      <c r="D173" s="46"/>
      <c r="E173" s="46"/>
      <c r="F173" s="46"/>
      <c r="G173" s="46"/>
      <c r="H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N173" s="46"/>
      <c r="BO173" s="46"/>
      <c r="BP173" s="46"/>
      <c r="BQ173" s="94"/>
      <c r="BR173" s="46"/>
      <c r="BS173" s="46"/>
      <c r="BT173" s="46"/>
      <c r="BU173" s="46"/>
      <c r="BV173" s="46"/>
      <c r="BW173" s="46"/>
      <c r="BX173" s="46"/>
      <c r="BY173" s="46"/>
    </row>
    <row r="174" spans="2:77">
      <c r="B174" s="46"/>
      <c r="C174" s="46"/>
      <c r="D174" s="46"/>
      <c r="E174" s="46"/>
      <c r="F174" s="46"/>
      <c r="G174" s="46"/>
      <c r="H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N174" s="46"/>
      <c r="BO174" s="46"/>
      <c r="BP174" s="46"/>
      <c r="BQ174" s="94"/>
      <c r="BR174" s="46"/>
      <c r="BS174" s="46"/>
      <c r="BT174" s="46"/>
      <c r="BU174" s="46"/>
      <c r="BV174" s="46"/>
      <c r="BW174" s="46"/>
      <c r="BX174" s="46"/>
      <c r="BY174" s="46"/>
    </row>
    <row r="175" spans="2:77">
      <c r="B175" s="46"/>
      <c r="C175" s="46"/>
      <c r="D175" s="46"/>
      <c r="E175" s="46"/>
      <c r="F175" s="46"/>
      <c r="G175" s="46"/>
      <c r="H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N175" s="46"/>
      <c r="BO175" s="46"/>
      <c r="BP175" s="46"/>
      <c r="BQ175" s="94"/>
      <c r="BR175" s="46"/>
      <c r="BS175" s="46"/>
      <c r="BT175" s="46"/>
      <c r="BU175" s="46"/>
      <c r="BV175" s="46"/>
      <c r="BW175" s="46"/>
      <c r="BX175" s="46"/>
      <c r="BY175" s="46"/>
    </row>
    <row r="176" spans="2:77">
      <c r="B176" s="46"/>
      <c r="C176" s="46"/>
      <c r="D176" s="46"/>
      <c r="E176" s="46"/>
      <c r="F176" s="46"/>
      <c r="G176" s="46"/>
      <c r="H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N176" s="46"/>
      <c r="BO176" s="46"/>
      <c r="BP176" s="46"/>
      <c r="BQ176" s="94"/>
      <c r="BR176" s="46"/>
      <c r="BS176" s="46"/>
      <c r="BT176" s="46"/>
      <c r="BU176" s="46"/>
      <c r="BV176" s="46"/>
      <c r="BW176" s="46"/>
      <c r="BX176" s="46"/>
      <c r="BY176" s="46"/>
    </row>
    <row r="177" spans="2:77">
      <c r="B177" s="46"/>
      <c r="C177" s="46"/>
      <c r="D177" s="46"/>
      <c r="E177" s="46"/>
      <c r="F177" s="46"/>
      <c r="G177" s="46"/>
      <c r="H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N177" s="46"/>
      <c r="BO177" s="46"/>
      <c r="BP177" s="46"/>
      <c r="BQ177" s="94"/>
      <c r="BR177" s="46"/>
      <c r="BS177" s="46"/>
      <c r="BT177" s="46"/>
      <c r="BU177" s="46"/>
      <c r="BV177" s="46"/>
      <c r="BW177" s="46"/>
      <c r="BX177" s="46"/>
      <c r="BY177" s="46"/>
    </row>
    <row r="178" spans="2:77">
      <c r="B178" s="46"/>
      <c r="C178" s="46"/>
      <c r="D178" s="46"/>
      <c r="E178" s="46"/>
      <c r="F178" s="46"/>
      <c r="G178" s="46"/>
      <c r="H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N178" s="46"/>
      <c r="BO178" s="46"/>
      <c r="BP178" s="46"/>
      <c r="BQ178" s="94"/>
      <c r="BR178" s="46"/>
      <c r="BS178" s="46"/>
      <c r="BT178" s="46"/>
      <c r="BU178" s="46"/>
      <c r="BV178" s="46"/>
      <c r="BW178" s="46"/>
      <c r="BX178" s="46"/>
      <c r="BY178" s="46"/>
    </row>
    <row r="179" spans="2:77">
      <c r="B179" s="46"/>
      <c r="C179" s="46"/>
      <c r="D179" s="46"/>
      <c r="E179" s="46"/>
      <c r="F179" s="46"/>
      <c r="G179" s="46"/>
      <c r="H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N179" s="46"/>
      <c r="BO179" s="46"/>
      <c r="BP179" s="46"/>
      <c r="BQ179" s="94"/>
      <c r="BR179" s="46"/>
      <c r="BS179" s="46"/>
      <c r="BT179" s="46"/>
      <c r="BU179" s="46"/>
      <c r="BV179" s="46"/>
      <c r="BW179" s="46"/>
      <c r="BX179" s="46"/>
      <c r="BY179" s="46"/>
    </row>
    <row r="180" spans="2:77">
      <c r="B180" s="46"/>
      <c r="C180" s="46"/>
      <c r="D180" s="46"/>
      <c r="E180" s="46"/>
      <c r="F180" s="46"/>
      <c r="G180" s="46"/>
      <c r="H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N180" s="46"/>
      <c r="BO180" s="46"/>
      <c r="BP180" s="46"/>
      <c r="BQ180" s="94"/>
      <c r="BR180" s="46"/>
      <c r="BS180" s="46"/>
      <c r="BT180" s="46"/>
      <c r="BU180" s="46"/>
      <c r="BV180" s="46"/>
      <c r="BW180" s="46"/>
      <c r="BX180" s="46"/>
      <c r="BY180" s="46"/>
    </row>
    <row r="181" spans="2:77">
      <c r="B181" s="46"/>
      <c r="C181" s="46"/>
      <c r="D181" s="46"/>
      <c r="E181" s="46"/>
      <c r="F181" s="46"/>
      <c r="G181" s="46"/>
      <c r="H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N181" s="46"/>
      <c r="BO181" s="46"/>
      <c r="BP181" s="46"/>
      <c r="BQ181" s="94"/>
      <c r="BR181" s="46"/>
      <c r="BS181" s="46"/>
      <c r="BT181" s="46"/>
      <c r="BU181" s="46"/>
      <c r="BV181" s="46"/>
      <c r="BW181" s="46"/>
      <c r="BX181" s="46"/>
      <c r="BY181" s="46"/>
    </row>
    <row r="182" spans="2:77">
      <c r="B182" s="46"/>
      <c r="C182" s="46"/>
      <c r="D182" s="46"/>
      <c r="E182" s="46"/>
      <c r="F182" s="46"/>
      <c r="G182" s="46"/>
      <c r="H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N182" s="46"/>
      <c r="BO182" s="46"/>
      <c r="BP182" s="46"/>
      <c r="BQ182" s="94"/>
      <c r="BR182" s="46"/>
      <c r="BS182" s="46"/>
      <c r="BT182" s="46"/>
      <c r="BU182" s="46"/>
      <c r="BV182" s="46"/>
      <c r="BW182" s="46"/>
      <c r="BX182" s="46"/>
      <c r="BY182" s="46"/>
    </row>
    <row r="183" spans="2:77">
      <c r="B183" s="46"/>
      <c r="C183" s="46"/>
      <c r="D183" s="46"/>
      <c r="E183" s="46"/>
      <c r="F183" s="46"/>
      <c r="G183" s="46"/>
      <c r="H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N183" s="46"/>
      <c r="BO183" s="46"/>
      <c r="BP183" s="46"/>
      <c r="BQ183" s="94"/>
      <c r="BR183" s="46"/>
      <c r="BS183" s="46"/>
      <c r="BT183" s="46"/>
      <c r="BU183" s="46"/>
      <c r="BV183" s="46"/>
      <c r="BW183" s="46"/>
      <c r="BX183" s="46"/>
      <c r="BY183" s="46"/>
    </row>
    <row r="184" spans="2:77">
      <c r="B184" s="46"/>
      <c r="C184" s="46"/>
      <c r="D184" s="46"/>
      <c r="E184" s="46"/>
      <c r="F184" s="46"/>
      <c r="G184" s="46"/>
      <c r="H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N184" s="46"/>
      <c r="BO184" s="46"/>
      <c r="BP184" s="46"/>
      <c r="BQ184" s="94"/>
      <c r="BR184" s="46"/>
      <c r="BS184" s="46"/>
      <c r="BT184" s="46"/>
      <c r="BU184" s="46"/>
      <c r="BV184" s="46"/>
      <c r="BW184" s="46"/>
      <c r="BX184" s="46"/>
      <c r="BY184" s="46"/>
    </row>
    <row r="185" spans="2:77">
      <c r="B185" s="46"/>
      <c r="C185" s="46"/>
      <c r="D185" s="46"/>
      <c r="E185" s="46"/>
      <c r="F185" s="46"/>
      <c r="G185" s="46"/>
      <c r="H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N185" s="46"/>
      <c r="BO185" s="46"/>
      <c r="BP185" s="46"/>
      <c r="BQ185" s="94"/>
      <c r="BR185" s="46"/>
      <c r="BS185" s="46"/>
      <c r="BT185" s="46"/>
      <c r="BU185" s="46"/>
      <c r="BV185" s="46"/>
      <c r="BW185" s="46"/>
      <c r="BX185" s="46"/>
      <c r="BY185" s="46"/>
    </row>
    <row r="186" spans="2:77">
      <c r="B186" s="46"/>
      <c r="C186" s="46"/>
      <c r="D186" s="46"/>
      <c r="E186" s="46"/>
      <c r="F186" s="46"/>
      <c r="G186" s="46"/>
      <c r="H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N186" s="46"/>
      <c r="BO186" s="46"/>
      <c r="BP186" s="46"/>
      <c r="BQ186" s="94"/>
      <c r="BR186" s="46"/>
      <c r="BS186" s="46"/>
      <c r="BT186" s="46"/>
      <c r="BU186" s="46"/>
      <c r="BV186" s="46"/>
      <c r="BW186" s="46"/>
      <c r="BX186" s="46"/>
      <c r="BY186" s="46"/>
    </row>
    <row r="187" spans="2:77">
      <c r="B187" s="46"/>
      <c r="C187" s="46"/>
      <c r="D187" s="46"/>
      <c r="E187" s="46"/>
      <c r="F187" s="46"/>
      <c r="G187" s="46"/>
      <c r="H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N187" s="46"/>
      <c r="BO187" s="46"/>
      <c r="BP187" s="46"/>
      <c r="BQ187" s="94"/>
      <c r="BR187" s="46"/>
      <c r="BS187" s="46"/>
      <c r="BT187" s="46"/>
      <c r="BU187" s="46"/>
      <c r="BV187" s="46"/>
      <c r="BW187" s="46"/>
      <c r="BX187" s="46"/>
      <c r="BY187" s="46"/>
    </row>
    <row r="188" spans="2:77">
      <c r="B188" s="46"/>
      <c r="C188" s="46"/>
      <c r="D188" s="46"/>
      <c r="E188" s="46"/>
      <c r="F188" s="46"/>
      <c r="G188" s="46"/>
      <c r="H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N188" s="46"/>
      <c r="BO188" s="46"/>
      <c r="BP188" s="46"/>
      <c r="BQ188" s="94"/>
      <c r="BR188" s="46"/>
      <c r="BS188" s="46"/>
      <c r="BT188" s="46"/>
      <c r="BU188" s="46"/>
      <c r="BV188" s="46"/>
      <c r="BW188" s="46"/>
      <c r="BX188" s="46"/>
      <c r="BY188" s="46"/>
    </row>
    <row r="189" spans="2:77">
      <c r="B189" s="46"/>
      <c r="C189" s="46"/>
      <c r="D189" s="46"/>
      <c r="E189" s="46"/>
      <c r="F189" s="46"/>
      <c r="G189" s="46"/>
      <c r="H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N189" s="46"/>
      <c r="BO189" s="46"/>
      <c r="BP189" s="46"/>
      <c r="BQ189" s="94"/>
      <c r="BR189" s="46"/>
      <c r="BS189" s="46"/>
      <c r="BT189" s="46"/>
      <c r="BU189" s="46"/>
      <c r="BV189" s="46"/>
      <c r="BW189" s="46"/>
      <c r="BX189" s="46"/>
      <c r="BY189" s="46"/>
    </row>
    <row r="190" spans="2:77">
      <c r="B190" s="46"/>
      <c r="C190" s="46"/>
      <c r="D190" s="46"/>
      <c r="E190" s="46"/>
      <c r="F190" s="46"/>
      <c r="G190" s="46"/>
      <c r="H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N190" s="46"/>
      <c r="BO190" s="46"/>
      <c r="BP190" s="46"/>
      <c r="BQ190" s="94"/>
      <c r="BR190" s="46"/>
      <c r="BS190" s="46"/>
      <c r="BT190" s="46"/>
      <c r="BU190" s="46"/>
      <c r="BV190" s="46"/>
      <c r="BW190" s="46"/>
      <c r="BX190" s="46"/>
      <c r="BY190" s="46"/>
    </row>
    <row r="191" spans="2:77">
      <c r="B191" s="46"/>
      <c r="C191" s="46"/>
      <c r="D191" s="46"/>
      <c r="E191" s="46"/>
      <c r="F191" s="46"/>
      <c r="G191" s="46"/>
      <c r="H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N191" s="46"/>
      <c r="BO191" s="46"/>
      <c r="BP191" s="46"/>
      <c r="BQ191" s="94"/>
      <c r="BR191" s="46"/>
      <c r="BS191" s="46"/>
      <c r="BT191" s="46"/>
      <c r="BU191" s="46"/>
      <c r="BV191" s="46"/>
      <c r="BW191" s="46"/>
      <c r="BX191" s="46"/>
      <c r="BY191" s="46"/>
    </row>
    <row r="192" spans="2:77">
      <c r="B192" s="46"/>
      <c r="C192" s="46"/>
      <c r="D192" s="46"/>
      <c r="E192" s="46"/>
      <c r="F192" s="46"/>
      <c r="G192" s="46"/>
      <c r="H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N192" s="46"/>
      <c r="BO192" s="46"/>
      <c r="BP192" s="46"/>
      <c r="BQ192" s="94"/>
      <c r="BR192" s="46"/>
      <c r="BS192" s="46"/>
      <c r="BT192" s="46"/>
      <c r="BU192" s="46"/>
      <c r="BV192" s="46"/>
      <c r="BW192" s="46"/>
      <c r="BX192" s="46"/>
      <c r="BY192" s="46"/>
    </row>
    <row r="193" spans="2:77">
      <c r="B193" s="46"/>
      <c r="C193" s="46"/>
      <c r="D193" s="46"/>
      <c r="E193" s="46"/>
      <c r="F193" s="46"/>
      <c r="G193" s="46"/>
      <c r="H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N193" s="46"/>
      <c r="BO193" s="46"/>
      <c r="BP193" s="46"/>
      <c r="BQ193" s="94"/>
      <c r="BR193" s="46"/>
      <c r="BS193" s="46"/>
      <c r="BT193" s="46"/>
      <c r="BU193" s="46"/>
      <c r="BV193" s="46"/>
      <c r="BW193" s="46"/>
      <c r="BX193" s="46"/>
      <c r="BY193" s="46"/>
    </row>
    <row r="194" spans="2:77">
      <c r="B194" s="46"/>
      <c r="C194" s="46"/>
      <c r="D194" s="46"/>
      <c r="E194" s="46"/>
      <c r="F194" s="46"/>
      <c r="G194" s="46"/>
      <c r="H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N194" s="46"/>
      <c r="BO194" s="46"/>
      <c r="BP194" s="46"/>
      <c r="BQ194" s="94"/>
      <c r="BR194" s="46"/>
      <c r="BS194" s="46"/>
      <c r="BT194" s="46"/>
      <c r="BU194" s="46"/>
      <c r="BV194" s="46"/>
      <c r="BW194" s="46"/>
      <c r="BX194" s="46"/>
      <c r="BY194" s="46"/>
    </row>
    <row r="195" spans="2:77">
      <c r="B195" s="46"/>
      <c r="C195" s="46"/>
      <c r="D195" s="46"/>
      <c r="E195" s="46"/>
      <c r="F195" s="46"/>
      <c r="G195" s="46"/>
      <c r="H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N195" s="46"/>
      <c r="BO195" s="46"/>
      <c r="BP195" s="46"/>
      <c r="BQ195" s="94"/>
      <c r="BR195" s="46"/>
      <c r="BS195" s="46"/>
      <c r="BT195" s="46"/>
      <c r="BU195" s="46"/>
      <c r="BV195" s="46"/>
      <c r="BW195" s="46"/>
      <c r="BX195" s="46"/>
      <c r="BY195" s="46"/>
    </row>
    <row r="196" spans="2:77">
      <c r="B196" s="46"/>
      <c r="C196" s="46"/>
      <c r="D196" s="46"/>
      <c r="E196" s="46"/>
      <c r="F196" s="46"/>
      <c r="G196" s="46"/>
      <c r="H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N196" s="46"/>
      <c r="BO196" s="46"/>
      <c r="BP196" s="46"/>
      <c r="BQ196" s="94"/>
      <c r="BR196" s="46"/>
      <c r="BS196" s="46"/>
      <c r="BT196" s="46"/>
      <c r="BU196" s="46"/>
      <c r="BV196" s="46"/>
      <c r="BW196" s="46"/>
      <c r="BX196" s="46"/>
      <c r="BY196" s="46"/>
    </row>
    <row r="197" spans="2:77">
      <c r="B197" s="46"/>
      <c r="C197" s="46"/>
      <c r="D197" s="46"/>
      <c r="E197" s="46"/>
      <c r="F197" s="46"/>
      <c r="G197" s="46"/>
      <c r="H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N197" s="46"/>
      <c r="BO197" s="46"/>
      <c r="BP197" s="46"/>
      <c r="BQ197" s="94"/>
      <c r="BR197" s="46"/>
      <c r="BS197" s="46"/>
      <c r="BT197" s="46"/>
      <c r="BU197" s="46"/>
      <c r="BV197" s="46"/>
      <c r="BW197" s="46"/>
      <c r="BX197" s="46"/>
      <c r="BY197" s="46"/>
    </row>
    <row r="198" spans="2:77">
      <c r="B198" s="46"/>
      <c r="C198" s="46"/>
      <c r="D198" s="46"/>
      <c r="E198" s="46"/>
      <c r="F198" s="46"/>
      <c r="G198" s="46"/>
      <c r="H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N198" s="46"/>
      <c r="BO198" s="46"/>
      <c r="BP198" s="46"/>
      <c r="BQ198" s="94"/>
      <c r="BR198" s="46"/>
      <c r="BS198" s="46"/>
      <c r="BT198" s="46"/>
      <c r="BU198" s="46"/>
      <c r="BV198" s="46"/>
      <c r="BW198" s="46"/>
      <c r="BX198" s="46"/>
      <c r="BY198" s="46"/>
    </row>
    <row r="199" spans="2:77">
      <c r="B199" s="46"/>
      <c r="C199" s="46"/>
      <c r="D199" s="46"/>
      <c r="E199" s="46"/>
      <c r="F199" s="46"/>
      <c r="G199" s="46"/>
      <c r="H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N199" s="46"/>
      <c r="BO199" s="46"/>
      <c r="BP199" s="46"/>
      <c r="BQ199" s="94"/>
      <c r="BR199" s="46"/>
      <c r="BS199" s="46"/>
      <c r="BT199" s="46"/>
      <c r="BU199" s="46"/>
      <c r="BV199" s="46"/>
      <c r="BW199" s="46"/>
      <c r="BX199" s="46"/>
      <c r="BY199" s="46"/>
    </row>
    <row r="200" spans="2:77">
      <c r="B200" s="46"/>
      <c r="C200" s="46"/>
      <c r="D200" s="46"/>
      <c r="E200" s="46"/>
      <c r="F200" s="46"/>
      <c r="G200" s="46"/>
      <c r="H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N200" s="46"/>
      <c r="BO200" s="46"/>
      <c r="BP200" s="46"/>
      <c r="BQ200" s="94"/>
      <c r="BR200" s="46"/>
      <c r="BS200" s="46"/>
      <c r="BT200" s="46"/>
      <c r="BU200" s="46"/>
      <c r="BV200" s="46"/>
      <c r="BW200" s="46"/>
      <c r="BX200" s="46"/>
      <c r="BY200" s="46"/>
    </row>
    <row r="201" spans="2:77">
      <c r="B201" s="46"/>
      <c r="C201" s="46"/>
      <c r="D201" s="46"/>
      <c r="E201" s="46"/>
      <c r="F201" s="46"/>
      <c r="G201" s="46"/>
      <c r="H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N201" s="46"/>
      <c r="BO201" s="46"/>
      <c r="BP201" s="46"/>
      <c r="BQ201" s="94"/>
      <c r="BR201" s="46"/>
      <c r="BS201" s="46"/>
      <c r="BT201" s="46"/>
      <c r="BU201" s="46"/>
      <c r="BV201" s="46"/>
      <c r="BW201" s="46"/>
      <c r="BX201" s="46"/>
      <c r="BY201" s="46"/>
    </row>
    <row r="202" spans="2:77">
      <c r="B202" s="46"/>
      <c r="C202" s="46"/>
      <c r="D202" s="46"/>
      <c r="E202" s="46"/>
      <c r="F202" s="46"/>
      <c r="G202" s="46"/>
      <c r="H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N202" s="46"/>
      <c r="BO202" s="46"/>
      <c r="BP202" s="46"/>
      <c r="BQ202" s="94"/>
      <c r="BR202" s="46"/>
      <c r="BS202" s="46"/>
      <c r="BT202" s="46"/>
      <c r="BU202" s="46"/>
      <c r="BV202" s="46"/>
      <c r="BW202" s="46"/>
      <c r="BX202" s="46"/>
      <c r="BY202" s="46"/>
    </row>
    <row r="203" spans="2:77">
      <c r="B203" s="46"/>
      <c r="C203" s="46"/>
      <c r="D203" s="46"/>
      <c r="E203" s="46"/>
      <c r="F203" s="46"/>
      <c r="G203" s="46"/>
      <c r="H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N203" s="46"/>
      <c r="BO203" s="46"/>
      <c r="BP203" s="46"/>
      <c r="BQ203" s="94"/>
      <c r="BR203" s="46"/>
      <c r="BS203" s="46"/>
      <c r="BT203" s="46"/>
      <c r="BU203" s="46"/>
      <c r="BV203" s="46"/>
      <c r="BW203" s="46"/>
      <c r="BX203" s="46"/>
      <c r="BY203" s="46"/>
    </row>
    <row r="204" spans="2:77">
      <c r="B204" s="46"/>
      <c r="C204" s="46"/>
      <c r="D204" s="46"/>
      <c r="E204" s="46"/>
      <c r="F204" s="46"/>
      <c r="G204" s="46"/>
      <c r="H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N204" s="46"/>
      <c r="BO204" s="46"/>
      <c r="BP204" s="46"/>
      <c r="BQ204" s="94"/>
      <c r="BR204" s="46"/>
      <c r="BS204" s="46"/>
      <c r="BT204" s="46"/>
      <c r="BU204" s="46"/>
      <c r="BV204" s="46"/>
      <c r="BW204" s="46"/>
      <c r="BX204" s="46"/>
      <c r="BY204" s="46"/>
    </row>
    <row r="205" spans="2:77">
      <c r="B205" s="46"/>
      <c r="C205" s="46"/>
      <c r="D205" s="46"/>
      <c r="E205" s="46"/>
      <c r="F205" s="46"/>
      <c r="G205" s="46"/>
      <c r="H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N205" s="46"/>
      <c r="BO205" s="46"/>
      <c r="BP205" s="46"/>
      <c r="BQ205" s="94"/>
      <c r="BR205" s="46"/>
      <c r="BS205" s="46"/>
      <c r="BT205" s="46"/>
      <c r="BU205" s="46"/>
      <c r="BV205" s="46"/>
      <c r="BW205" s="46"/>
      <c r="BX205" s="46"/>
      <c r="BY205" s="46"/>
    </row>
    <row r="206" spans="2:77">
      <c r="B206" s="46"/>
      <c r="C206" s="46"/>
      <c r="D206" s="46"/>
      <c r="E206" s="46"/>
      <c r="F206" s="46"/>
      <c r="G206" s="46"/>
      <c r="H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N206" s="46"/>
      <c r="BO206" s="46"/>
      <c r="BP206" s="46"/>
      <c r="BQ206" s="94"/>
      <c r="BR206" s="46"/>
      <c r="BS206" s="46"/>
      <c r="BT206" s="46"/>
      <c r="BU206" s="46"/>
      <c r="BV206" s="46"/>
      <c r="BW206" s="46"/>
      <c r="BX206" s="46"/>
      <c r="BY206" s="46"/>
    </row>
    <row r="207" spans="2:77">
      <c r="B207" s="46"/>
      <c r="C207" s="46"/>
      <c r="D207" s="46"/>
      <c r="E207" s="46"/>
      <c r="F207" s="46"/>
      <c r="G207" s="46"/>
      <c r="H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N207" s="46"/>
      <c r="BO207" s="46"/>
      <c r="BP207" s="46"/>
      <c r="BQ207" s="94"/>
      <c r="BR207" s="46"/>
      <c r="BS207" s="46"/>
      <c r="BT207" s="46"/>
      <c r="BU207" s="46"/>
      <c r="BV207" s="46"/>
      <c r="BW207" s="46"/>
      <c r="BX207" s="46"/>
      <c r="BY207" s="46"/>
    </row>
    <row r="208" spans="2:77">
      <c r="B208" s="46"/>
      <c r="C208" s="46"/>
      <c r="D208" s="46"/>
      <c r="E208" s="46"/>
      <c r="F208" s="46"/>
      <c r="G208" s="46"/>
      <c r="H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N208" s="46"/>
      <c r="BO208" s="46"/>
      <c r="BP208" s="46"/>
      <c r="BQ208" s="94"/>
      <c r="BR208" s="46"/>
      <c r="BS208" s="46"/>
      <c r="BT208" s="46"/>
      <c r="BU208" s="46"/>
      <c r="BV208" s="46"/>
      <c r="BW208" s="46"/>
      <c r="BX208" s="46"/>
      <c r="BY208" s="46"/>
    </row>
    <row r="209" spans="2:77">
      <c r="B209" s="46"/>
      <c r="C209" s="46"/>
      <c r="D209" s="46"/>
      <c r="E209" s="46"/>
      <c r="F209" s="46"/>
      <c r="G209" s="46"/>
      <c r="H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N209" s="46"/>
      <c r="BO209" s="46"/>
      <c r="BP209" s="46"/>
      <c r="BQ209" s="94"/>
      <c r="BR209" s="46"/>
      <c r="BS209" s="46"/>
      <c r="BT209" s="46"/>
      <c r="BU209" s="46"/>
      <c r="BV209" s="46"/>
      <c r="BW209" s="46"/>
      <c r="BX209" s="46"/>
      <c r="BY209" s="46"/>
    </row>
    <row r="210" spans="2:77">
      <c r="B210" s="46"/>
      <c r="C210" s="46"/>
      <c r="D210" s="46"/>
      <c r="E210" s="46"/>
      <c r="F210" s="46"/>
      <c r="G210" s="46"/>
      <c r="H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N210" s="46"/>
      <c r="BO210" s="46"/>
      <c r="BP210" s="46"/>
      <c r="BQ210" s="94"/>
      <c r="BR210" s="46"/>
      <c r="BS210" s="46"/>
      <c r="BT210" s="46"/>
      <c r="BU210" s="46"/>
      <c r="BV210" s="46"/>
      <c r="BW210" s="46"/>
      <c r="BX210" s="46"/>
      <c r="BY210" s="46"/>
    </row>
    <row r="211" spans="2:77">
      <c r="B211" s="46"/>
      <c r="C211" s="46"/>
      <c r="D211" s="46"/>
      <c r="E211" s="46"/>
      <c r="F211" s="46"/>
      <c r="G211" s="46"/>
      <c r="H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N211" s="46"/>
      <c r="BO211" s="46"/>
      <c r="BP211" s="46"/>
      <c r="BQ211" s="94"/>
      <c r="BR211" s="46"/>
      <c r="BS211" s="46"/>
      <c r="BT211" s="46"/>
      <c r="BU211" s="46"/>
      <c r="BV211" s="46"/>
      <c r="BW211" s="46"/>
      <c r="BX211" s="46"/>
      <c r="BY211" s="46"/>
    </row>
    <row r="212" spans="2:77">
      <c r="B212" s="46"/>
      <c r="C212" s="46"/>
      <c r="D212" s="46"/>
      <c r="E212" s="46"/>
      <c r="F212" s="46"/>
      <c r="G212" s="46"/>
      <c r="H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N212" s="46"/>
      <c r="BO212" s="46"/>
      <c r="BP212" s="46"/>
      <c r="BQ212" s="94"/>
      <c r="BR212" s="46"/>
      <c r="BS212" s="46"/>
      <c r="BT212" s="46"/>
      <c r="BU212" s="46"/>
      <c r="BV212" s="46"/>
      <c r="BW212" s="46"/>
      <c r="BX212" s="46"/>
      <c r="BY212" s="46"/>
    </row>
    <row r="213" spans="2:77">
      <c r="B213" s="46"/>
      <c r="C213" s="46"/>
      <c r="D213" s="46"/>
      <c r="E213" s="46"/>
      <c r="F213" s="46"/>
      <c r="G213" s="46"/>
      <c r="H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N213" s="46"/>
      <c r="BO213" s="46"/>
      <c r="BP213" s="46"/>
      <c r="BQ213" s="94"/>
      <c r="BR213" s="46"/>
      <c r="BS213" s="46"/>
      <c r="BT213" s="46"/>
      <c r="BU213" s="46"/>
      <c r="BV213" s="46"/>
      <c r="BW213" s="46"/>
      <c r="BX213" s="46"/>
      <c r="BY213" s="46"/>
    </row>
    <row r="214" spans="2:77">
      <c r="B214" s="46"/>
      <c r="C214" s="46"/>
      <c r="D214" s="46"/>
      <c r="E214" s="46"/>
      <c r="F214" s="46"/>
      <c r="G214" s="46"/>
      <c r="H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N214" s="46"/>
      <c r="BO214" s="46"/>
      <c r="BP214" s="46"/>
      <c r="BQ214" s="94"/>
      <c r="BR214" s="46"/>
      <c r="BS214" s="46"/>
      <c r="BT214" s="46"/>
      <c r="BU214" s="46"/>
      <c r="BV214" s="46"/>
      <c r="BW214" s="46"/>
      <c r="BX214" s="46"/>
      <c r="BY214" s="46"/>
    </row>
    <row r="215" spans="2:77">
      <c r="B215" s="46"/>
      <c r="C215" s="46"/>
      <c r="D215" s="46"/>
      <c r="E215" s="46"/>
      <c r="F215" s="46"/>
      <c r="G215" s="46"/>
      <c r="H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N215" s="46"/>
      <c r="BO215" s="46"/>
      <c r="BP215" s="46"/>
      <c r="BQ215" s="94"/>
      <c r="BR215" s="46"/>
      <c r="BS215" s="46"/>
      <c r="BT215" s="46"/>
      <c r="BU215" s="46"/>
      <c r="BV215" s="46"/>
      <c r="BW215" s="46"/>
      <c r="BX215" s="46"/>
      <c r="BY215" s="46"/>
    </row>
    <row r="216" spans="2:77">
      <c r="B216" s="46"/>
      <c r="C216" s="46"/>
      <c r="D216" s="46"/>
      <c r="E216" s="46"/>
      <c r="F216" s="46"/>
      <c r="G216" s="46"/>
      <c r="H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N216" s="46"/>
      <c r="BO216" s="46"/>
      <c r="BP216" s="46"/>
      <c r="BQ216" s="94"/>
      <c r="BR216" s="46"/>
      <c r="BS216" s="46"/>
      <c r="BT216" s="46"/>
      <c r="BU216" s="46"/>
      <c r="BV216" s="46"/>
      <c r="BW216" s="46"/>
      <c r="BX216" s="46"/>
      <c r="BY216" s="46"/>
    </row>
    <row r="217" spans="2:77">
      <c r="B217" s="46"/>
      <c r="C217" s="46"/>
      <c r="D217" s="46"/>
      <c r="E217" s="46"/>
      <c r="F217" s="46"/>
      <c r="G217" s="46"/>
      <c r="H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N217" s="46"/>
      <c r="BO217" s="46"/>
      <c r="BP217" s="46"/>
      <c r="BQ217" s="94"/>
      <c r="BR217" s="46"/>
      <c r="BS217" s="46"/>
      <c r="BT217" s="46"/>
      <c r="BU217" s="46"/>
      <c r="BV217" s="46"/>
      <c r="BW217" s="46"/>
      <c r="BX217" s="46"/>
      <c r="BY217" s="46"/>
    </row>
    <row r="218" spans="2:77">
      <c r="B218" s="46"/>
      <c r="C218" s="46"/>
      <c r="D218" s="46"/>
      <c r="E218" s="46"/>
      <c r="F218" s="46"/>
      <c r="G218" s="46"/>
      <c r="H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N218" s="46"/>
      <c r="BO218" s="46"/>
      <c r="BP218" s="46"/>
      <c r="BQ218" s="94"/>
      <c r="BR218" s="46"/>
      <c r="BS218" s="46"/>
      <c r="BT218" s="46"/>
      <c r="BU218" s="46"/>
      <c r="BV218" s="46"/>
      <c r="BW218" s="46"/>
      <c r="BX218" s="46"/>
      <c r="BY218" s="46"/>
    </row>
    <row r="219" spans="2:77">
      <c r="B219" s="46"/>
      <c r="C219" s="46"/>
      <c r="D219" s="46"/>
      <c r="E219" s="46"/>
      <c r="F219" s="46"/>
      <c r="G219" s="46"/>
      <c r="H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N219" s="46"/>
      <c r="BO219" s="46"/>
      <c r="BP219" s="46"/>
      <c r="BQ219" s="94"/>
      <c r="BR219" s="46"/>
      <c r="BS219" s="46"/>
      <c r="BT219" s="46"/>
      <c r="BU219" s="46"/>
      <c r="BV219" s="46"/>
      <c r="BW219" s="46"/>
      <c r="BX219" s="46"/>
      <c r="BY219" s="46"/>
    </row>
    <row r="220" spans="2:77">
      <c r="B220" s="46"/>
      <c r="C220" s="46"/>
      <c r="D220" s="46"/>
      <c r="E220" s="46"/>
      <c r="F220" s="46"/>
      <c r="G220" s="46"/>
      <c r="H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N220" s="46"/>
      <c r="BO220" s="46"/>
      <c r="BP220" s="46"/>
      <c r="BQ220" s="94"/>
      <c r="BR220" s="46"/>
      <c r="BS220" s="46"/>
      <c r="BT220" s="46"/>
      <c r="BU220" s="46"/>
      <c r="BV220" s="46"/>
      <c r="BW220" s="46"/>
      <c r="BX220" s="46"/>
      <c r="BY220" s="46"/>
    </row>
    <row r="221" spans="2:77">
      <c r="B221" s="46"/>
      <c r="C221" s="46"/>
      <c r="D221" s="46"/>
      <c r="E221" s="46"/>
      <c r="F221" s="46"/>
      <c r="G221" s="46"/>
      <c r="H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N221" s="46"/>
      <c r="BO221" s="46"/>
      <c r="BP221" s="46"/>
      <c r="BQ221" s="94"/>
      <c r="BR221" s="46"/>
      <c r="BS221" s="46"/>
      <c r="BT221" s="46"/>
      <c r="BU221" s="46"/>
      <c r="BV221" s="46"/>
      <c r="BW221" s="46"/>
      <c r="BX221" s="46"/>
      <c r="BY221" s="46"/>
    </row>
    <row r="222" spans="2:77">
      <c r="B222" s="46"/>
      <c r="C222" s="46"/>
      <c r="D222" s="46"/>
      <c r="E222" s="46"/>
      <c r="F222" s="46"/>
      <c r="G222" s="46"/>
      <c r="H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N222" s="46"/>
      <c r="BO222" s="46"/>
      <c r="BP222" s="46"/>
      <c r="BQ222" s="94"/>
      <c r="BR222" s="46"/>
      <c r="BS222" s="46"/>
      <c r="BT222" s="46"/>
      <c r="BU222" s="46"/>
      <c r="BV222" s="46"/>
      <c r="BW222" s="46"/>
      <c r="BX222" s="46"/>
      <c r="BY222" s="46"/>
    </row>
    <row r="223" spans="2:77">
      <c r="B223" s="46"/>
      <c r="C223" s="46"/>
      <c r="D223" s="46"/>
      <c r="E223" s="46"/>
      <c r="F223" s="46"/>
      <c r="G223" s="46"/>
      <c r="H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N223" s="46"/>
      <c r="BO223" s="46"/>
      <c r="BP223" s="46"/>
      <c r="BQ223" s="94"/>
      <c r="BR223" s="46"/>
      <c r="BS223" s="46"/>
      <c r="BT223" s="46"/>
      <c r="BU223" s="46"/>
      <c r="BV223" s="46"/>
      <c r="BW223" s="46"/>
      <c r="BX223" s="46"/>
      <c r="BY223" s="46"/>
    </row>
    <row r="224" spans="2:77">
      <c r="B224" s="46"/>
      <c r="C224" s="46"/>
      <c r="D224" s="46"/>
      <c r="E224" s="46"/>
      <c r="F224" s="46"/>
      <c r="G224" s="46"/>
      <c r="H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N224" s="46"/>
      <c r="BO224" s="46"/>
      <c r="BP224" s="46"/>
      <c r="BQ224" s="94"/>
      <c r="BR224" s="46"/>
      <c r="BS224" s="46"/>
      <c r="BT224" s="46"/>
      <c r="BU224" s="46"/>
      <c r="BV224" s="46"/>
      <c r="BW224" s="46"/>
      <c r="BX224" s="46"/>
      <c r="BY224" s="46"/>
    </row>
    <row r="225" spans="2:77">
      <c r="B225" s="46"/>
      <c r="C225" s="46"/>
      <c r="D225" s="46"/>
      <c r="E225" s="46"/>
      <c r="F225" s="46"/>
      <c r="G225" s="46"/>
      <c r="H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N225" s="46"/>
      <c r="BO225" s="46"/>
      <c r="BP225" s="46"/>
      <c r="BQ225" s="94"/>
      <c r="BR225" s="46"/>
      <c r="BS225" s="46"/>
      <c r="BT225" s="46"/>
      <c r="BU225" s="46"/>
      <c r="BV225" s="46"/>
      <c r="BW225" s="46"/>
      <c r="BX225" s="46"/>
      <c r="BY225" s="46"/>
    </row>
    <row r="226" spans="2:77">
      <c r="B226" s="46"/>
      <c r="C226" s="46"/>
      <c r="D226" s="46"/>
      <c r="E226" s="46"/>
      <c r="F226" s="46"/>
      <c r="G226" s="46"/>
      <c r="H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N226" s="46"/>
      <c r="BO226" s="46"/>
      <c r="BP226" s="46"/>
      <c r="BQ226" s="94"/>
      <c r="BR226" s="46"/>
      <c r="BS226" s="46"/>
      <c r="BT226" s="46"/>
      <c r="BU226" s="46"/>
      <c r="BV226" s="46"/>
      <c r="BW226" s="46"/>
      <c r="BX226" s="46"/>
      <c r="BY226" s="46"/>
    </row>
    <row r="227" spans="2:77">
      <c r="B227" s="46"/>
      <c r="C227" s="46"/>
      <c r="D227" s="46"/>
      <c r="E227" s="46"/>
      <c r="F227" s="46"/>
      <c r="G227" s="46"/>
      <c r="H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N227" s="46"/>
      <c r="BO227" s="46"/>
      <c r="BP227" s="46"/>
      <c r="BQ227" s="94"/>
      <c r="BR227" s="46"/>
      <c r="BS227" s="46"/>
      <c r="BT227" s="46"/>
      <c r="BU227" s="46"/>
      <c r="BV227" s="46"/>
      <c r="BW227" s="46"/>
      <c r="BX227" s="46"/>
      <c r="BY227" s="46"/>
    </row>
    <row r="228" spans="2:77">
      <c r="B228" s="46"/>
      <c r="C228" s="46"/>
      <c r="D228" s="46"/>
      <c r="E228" s="46"/>
      <c r="F228" s="46"/>
      <c r="G228" s="46"/>
      <c r="H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N228" s="46"/>
      <c r="BO228" s="46"/>
      <c r="BP228" s="46"/>
      <c r="BQ228" s="94"/>
      <c r="BR228" s="46"/>
      <c r="BS228" s="46"/>
      <c r="BT228" s="46"/>
      <c r="BU228" s="46"/>
      <c r="BV228" s="46"/>
      <c r="BW228" s="46"/>
      <c r="BX228" s="46"/>
      <c r="BY228" s="46"/>
    </row>
    <row r="229" spans="2:77">
      <c r="B229" s="46"/>
      <c r="C229" s="46"/>
      <c r="D229" s="46"/>
      <c r="E229" s="46"/>
      <c r="F229" s="46"/>
      <c r="G229" s="46"/>
      <c r="H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N229" s="46"/>
      <c r="BO229" s="46"/>
      <c r="BP229" s="46"/>
      <c r="BQ229" s="94"/>
      <c r="BR229" s="46"/>
      <c r="BS229" s="46"/>
      <c r="BT229" s="46"/>
      <c r="BU229" s="46"/>
      <c r="BV229" s="46"/>
      <c r="BW229" s="46"/>
      <c r="BX229" s="46"/>
      <c r="BY229" s="46"/>
    </row>
    <row r="230" spans="2:77">
      <c r="B230" s="46"/>
      <c r="C230" s="46"/>
      <c r="D230" s="46"/>
      <c r="E230" s="46"/>
      <c r="F230" s="46"/>
      <c r="G230" s="46"/>
      <c r="H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N230" s="46"/>
      <c r="BO230" s="46"/>
      <c r="BP230" s="46"/>
      <c r="BQ230" s="94"/>
      <c r="BR230" s="46"/>
      <c r="BS230" s="46"/>
      <c r="BT230" s="46"/>
      <c r="BU230" s="46"/>
      <c r="BV230" s="46"/>
      <c r="BW230" s="46"/>
      <c r="BX230" s="46"/>
      <c r="BY230" s="46"/>
    </row>
    <row r="231" spans="2:77">
      <c r="B231" s="46"/>
      <c r="C231" s="46"/>
      <c r="D231" s="46"/>
      <c r="E231" s="46"/>
      <c r="F231" s="46"/>
      <c r="G231" s="46"/>
      <c r="H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N231" s="46"/>
      <c r="BO231" s="46"/>
      <c r="BP231" s="46"/>
      <c r="BQ231" s="94"/>
      <c r="BR231" s="46"/>
      <c r="BS231" s="46"/>
      <c r="BT231" s="46"/>
      <c r="BU231" s="46"/>
      <c r="BV231" s="46"/>
      <c r="BW231" s="46"/>
      <c r="BX231" s="46"/>
      <c r="BY231" s="46"/>
    </row>
    <row r="232" spans="2:77">
      <c r="B232" s="46"/>
      <c r="C232" s="46"/>
      <c r="D232" s="46"/>
      <c r="E232" s="46"/>
      <c r="F232" s="46"/>
      <c r="G232" s="46"/>
      <c r="H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N232" s="46"/>
      <c r="BO232" s="46"/>
      <c r="BP232" s="46"/>
      <c r="BQ232" s="94"/>
      <c r="BR232" s="46"/>
      <c r="BS232" s="46"/>
      <c r="BT232" s="46"/>
      <c r="BU232" s="46"/>
      <c r="BV232" s="46"/>
      <c r="BW232" s="46"/>
      <c r="BX232" s="46"/>
      <c r="BY232" s="46"/>
    </row>
    <row r="233" spans="2:77">
      <c r="B233" s="46"/>
      <c r="C233" s="46"/>
      <c r="D233" s="46"/>
      <c r="E233" s="46"/>
      <c r="F233" s="46"/>
      <c r="G233" s="46"/>
      <c r="H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N233" s="46"/>
      <c r="BO233" s="46"/>
      <c r="BP233" s="46"/>
      <c r="BQ233" s="94"/>
      <c r="BR233" s="46"/>
      <c r="BS233" s="46"/>
      <c r="BT233" s="46"/>
      <c r="BU233" s="46"/>
      <c r="BV233" s="46"/>
      <c r="BW233" s="46"/>
      <c r="BX233" s="46"/>
      <c r="BY233" s="46"/>
    </row>
    <row r="234" spans="2:77">
      <c r="B234" s="46"/>
      <c r="C234" s="46"/>
      <c r="D234" s="46"/>
      <c r="E234" s="46"/>
      <c r="F234" s="46"/>
      <c r="G234" s="46"/>
      <c r="H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N234" s="46"/>
      <c r="BO234" s="46"/>
      <c r="BP234" s="46"/>
      <c r="BQ234" s="94"/>
      <c r="BR234" s="46"/>
      <c r="BS234" s="46"/>
      <c r="BT234" s="46"/>
      <c r="BU234" s="46"/>
      <c r="BV234" s="46"/>
      <c r="BW234" s="46"/>
      <c r="BX234" s="46"/>
      <c r="BY234" s="46"/>
    </row>
    <row r="235" spans="2:77">
      <c r="B235" s="46"/>
      <c r="C235" s="46"/>
      <c r="D235" s="46"/>
      <c r="E235" s="46"/>
      <c r="F235" s="46"/>
      <c r="G235" s="46"/>
      <c r="H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N235" s="46"/>
      <c r="BO235" s="46"/>
      <c r="BP235" s="46"/>
      <c r="BQ235" s="94"/>
      <c r="BR235" s="46"/>
      <c r="BS235" s="46"/>
      <c r="BT235" s="46"/>
      <c r="BU235" s="46"/>
      <c r="BV235" s="46"/>
      <c r="BW235" s="46"/>
      <c r="BX235" s="46"/>
      <c r="BY235" s="46"/>
    </row>
    <row r="236" spans="2:77">
      <c r="B236" s="46"/>
      <c r="C236" s="46"/>
      <c r="D236" s="46"/>
      <c r="E236" s="46"/>
      <c r="F236" s="46"/>
      <c r="G236" s="46"/>
      <c r="H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N236" s="46"/>
      <c r="BO236" s="46"/>
      <c r="BP236" s="46"/>
      <c r="BQ236" s="94"/>
      <c r="BR236" s="46"/>
      <c r="BS236" s="46"/>
      <c r="BT236" s="46"/>
      <c r="BU236" s="46"/>
      <c r="BV236" s="46"/>
      <c r="BW236" s="46"/>
      <c r="BX236" s="46"/>
      <c r="BY236" s="46"/>
    </row>
    <row r="237" spans="2:77">
      <c r="B237" s="46"/>
      <c r="C237" s="46"/>
      <c r="D237" s="46"/>
      <c r="E237" s="46"/>
      <c r="F237" s="46"/>
      <c r="G237" s="46"/>
      <c r="H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N237" s="46"/>
      <c r="BO237" s="46"/>
      <c r="BP237" s="46"/>
      <c r="BQ237" s="94"/>
      <c r="BR237" s="46"/>
      <c r="BS237" s="46"/>
      <c r="BT237" s="46"/>
      <c r="BU237" s="46"/>
      <c r="BV237" s="46"/>
      <c r="BW237" s="46"/>
      <c r="BX237" s="46"/>
      <c r="BY237" s="46"/>
    </row>
    <row r="238" spans="2:77">
      <c r="B238" s="46"/>
      <c r="C238" s="46"/>
      <c r="D238" s="46"/>
      <c r="E238" s="46"/>
      <c r="F238" s="46"/>
      <c r="G238" s="46"/>
      <c r="H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N238" s="46"/>
      <c r="BO238" s="46"/>
      <c r="BP238" s="46"/>
      <c r="BQ238" s="94"/>
      <c r="BR238" s="46"/>
      <c r="BS238" s="46"/>
      <c r="BT238" s="46"/>
      <c r="BU238" s="46"/>
      <c r="BV238" s="46"/>
      <c r="BW238" s="46"/>
      <c r="BX238" s="46"/>
      <c r="BY238" s="46"/>
    </row>
    <row r="239" spans="2:77">
      <c r="B239" s="46"/>
      <c r="C239" s="46"/>
      <c r="D239" s="46"/>
      <c r="E239" s="46"/>
      <c r="F239" s="46"/>
      <c r="G239" s="46"/>
      <c r="H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N239" s="46"/>
      <c r="BO239" s="46"/>
      <c r="BP239" s="46"/>
      <c r="BQ239" s="94"/>
      <c r="BR239" s="46"/>
      <c r="BS239" s="46"/>
      <c r="BT239" s="46"/>
      <c r="BU239" s="46"/>
      <c r="BV239" s="46"/>
      <c r="BW239" s="46"/>
      <c r="BX239" s="46"/>
      <c r="BY239" s="46"/>
    </row>
    <row r="240" spans="2:77">
      <c r="B240" s="46"/>
      <c r="C240" s="46"/>
      <c r="D240" s="46"/>
      <c r="E240" s="46"/>
      <c r="F240" s="46"/>
      <c r="G240" s="46"/>
      <c r="H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N240" s="46"/>
      <c r="BO240" s="46"/>
      <c r="BP240" s="46"/>
      <c r="BQ240" s="94"/>
      <c r="BR240" s="46"/>
      <c r="BS240" s="46"/>
      <c r="BT240" s="46"/>
      <c r="BU240" s="46"/>
      <c r="BV240" s="46"/>
      <c r="BW240" s="46"/>
      <c r="BX240" s="46"/>
      <c r="BY240" s="46"/>
    </row>
    <row r="241" spans="2:77">
      <c r="B241" s="46"/>
      <c r="C241" s="46"/>
      <c r="D241" s="46"/>
      <c r="E241" s="46"/>
      <c r="F241" s="46"/>
      <c r="G241" s="46"/>
      <c r="H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N241" s="46"/>
      <c r="BO241" s="46"/>
      <c r="BP241" s="46"/>
      <c r="BQ241" s="94"/>
      <c r="BR241" s="46"/>
      <c r="BS241" s="46"/>
      <c r="BT241" s="46"/>
      <c r="BU241" s="46"/>
      <c r="BV241" s="46"/>
      <c r="BW241" s="46"/>
      <c r="BX241" s="46"/>
      <c r="BY241" s="46"/>
    </row>
    <row r="242" spans="2:77">
      <c r="B242" s="46"/>
      <c r="C242" s="46"/>
      <c r="D242" s="46"/>
      <c r="E242" s="46"/>
      <c r="F242" s="46"/>
      <c r="G242" s="46"/>
      <c r="H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N242" s="46"/>
      <c r="BO242" s="46"/>
      <c r="BP242" s="46"/>
      <c r="BQ242" s="94"/>
      <c r="BR242" s="46"/>
      <c r="BS242" s="46"/>
      <c r="BT242" s="46"/>
      <c r="BU242" s="46"/>
      <c r="BV242" s="46"/>
      <c r="BW242" s="46"/>
      <c r="BX242" s="46"/>
      <c r="BY242" s="46"/>
    </row>
    <row r="243" spans="2:77">
      <c r="B243" s="46"/>
      <c r="C243" s="46"/>
      <c r="D243" s="46"/>
      <c r="E243" s="46"/>
      <c r="F243" s="46"/>
      <c r="G243" s="46"/>
      <c r="H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N243" s="46"/>
      <c r="BO243" s="46"/>
      <c r="BP243" s="46"/>
      <c r="BQ243" s="94"/>
      <c r="BR243" s="46"/>
      <c r="BS243" s="46"/>
      <c r="BT243" s="46"/>
      <c r="BU243" s="46"/>
      <c r="BV243" s="46"/>
      <c r="BW243" s="46"/>
      <c r="BX243" s="46"/>
      <c r="BY243" s="46"/>
    </row>
    <row r="244" spans="2:77">
      <c r="B244" s="46"/>
      <c r="C244" s="46"/>
      <c r="D244" s="46"/>
      <c r="E244" s="46"/>
      <c r="F244" s="46"/>
      <c r="G244" s="46"/>
      <c r="H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N244" s="46"/>
      <c r="BO244" s="46"/>
      <c r="BP244" s="46"/>
      <c r="BQ244" s="94"/>
      <c r="BR244" s="46"/>
      <c r="BS244" s="46"/>
      <c r="BT244" s="46"/>
      <c r="BU244" s="46"/>
      <c r="BV244" s="46"/>
      <c r="BW244" s="46"/>
      <c r="BX244" s="46"/>
      <c r="BY244" s="46"/>
    </row>
    <row r="245" spans="2:77">
      <c r="B245" s="46"/>
      <c r="C245" s="46"/>
      <c r="D245" s="46"/>
      <c r="E245" s="46"/>
      <c r="F245" s="46"/>
      <c r="G245" s="46"/>
      <c r="H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N245" s="46"/>
      <c r="BO245" s="46"/>
      <c r="BP245" s="46"/>
      <c r="BQ245" s="94"/>
      <c r="BR245" s="46"/>
      <c r="BS245" s="46"/>
      <c r="BT245" s="46"/>
      <c r="BU245" s="46"/>
      <c r="BV245" s="46"/>
      <c r="BW245" s="46"/>
      <c r="BX245" s="46"/>
      <c r="BY245" s="46"/>
    </row>
    <row r="246" spans="2:77">
      <c r="B246" s="46"/>
      <c r="C246" s="46"/>
      <c r="D246" s="46"/>
      <c r="E246" s="46"/>
      <c r="F246" s="46"/>
      <c r="G246" s="46"/>
      <c r="H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N246" s="46"/>
      <c r="BO246" s="46"/>
      <c r="BP246" s="46"/>
      <c r="BQ246" s="94"/>
      <c r="BR246" s="46"/>
      <c r="BS246" s="46"/>
      <c r="BT246" s="46"/>
      <c r="BU246" s="46"/>
      <c r="BV246" s="46"/>
      <c r="BW246" s="46"/>
      <c r="BX246" s="46"/>
      <c r="BY246" s="46"/>
    </row>
    <row r="247" spans="2:77">
      <c r="B247" s="46"/>
      <c r="C247" s="46"/>
      <c r="D247" s="46"/>
      <c r="E247" s="46"/>
      <c r="F247" s="46"/>
      <c r="G247" s="46"/>
      <c r="H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N247" s="46"/>
      <c r="BO247" s="46"/>
      <c r="BP247" s="46"/>
      <c r="BQ247" s="94"/>
      <c r="BR247" s="46"/>
      <c r="BS247" s="46"/>
      <c r="BT247" s="46"/>
      <c r="BU247" s="46"/>
      <c r="BV247" s="46"/>
      <c r="BW247" s="46"/>
      <c r="BX247" s="46"/>
      <c r="BY247" s="46"/>
    </row>
    <row r="248" spans="2:77">
      <c r="B248" s="46"/>
      <c r="C248" s="46"/>
      <c r="D248" s="46"/>
      <c r="E248" s="46"/>
      <c r="F248" s="46"/>
      <c r="G248" s="46"/>
      <c r="H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N248" s="46"/>
      <c r="BO248" s="46"/>
      <c r="BP248" s="46"/>
      <c r="BQ248" s="94"/>
      <c r="BR248" s="46"/>
      <c r="BS248" s="46"/>
      <c r="BT248" s="46"/>
      <c r="BU248" s="46"/>
      <c r="BV248" s="46"/>
      <c r="BW248" s="46"/>
      <c r="BX248" s="46"/>
      <c r="BY248" s="46"/>
    </row>
    <row r="249" spans="2:77">
      <c r="B249" s="46"/>
      <c r="C249" s="46"/>
      <c r="D249" s="46"/>
      <c r="E249" s="46"/>
      <c r="F249" s="46"/>
      <c r="G249" s="46"/>
      <c r="H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N249" s="46"/>
      <c r="BO249" s="46"/>
      <c r="BP249" s="46"/>
      <c r="BQ249" s="94"/>
      <c r="BR249" s="46"/>
      <c r="BS249" s="46"/>
      <c r="BT249" s="46"/>
      <c r="BU249" s="46"/>
      <c r="BV249" s="46"/>
      <c r="BW249" s="46"/>
      <c r="BX249" s="46"/>
      <c r="BY249" s="46"/>
    </row>
    <row r="250" spans="2:77">
      <c r="B250" s="46"/>
      <c r="C250" s="46"/>
      <c r="D250" s="46"/>
      <c r="E250" s="46"/>
      <c r="F250" s="46"/>
      <c r="G250" s="46"/>
      <c r="H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N250" s="46"/>
      <c r="BO250" s="46"/>
      <c r="BP250" s="46"/>
      <c r="BQ250" s="94"/>
      <c r="BR250" s="46"/>
      <c r="BS250" s="46"/>
      <c r="BT250" s="46"/>
      <c r="BU250" s="46"/>
      <c r="BV250" s="46"/>
      <c r="BW250" s="46"/>
      <c r="BX250" s="46"/>
      <c r="BY250" s="46"/>
    </row>
    <row r="251" spans="2:77">
      <c r="B251" s="46"/>
      <c r="C251" s="46"/>
      <c r="D251" s="46"/>
      <c r="E251" s="46"/>
      <c r="F251" s="46"/>
      <c r="G251" s="46"/>
      <c r="H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N251" s="46"/>
      <c r="BO251" s="46"/>
      <c r="BP251" s="46"/>
      <c r="BQ251" s="94"/>
      <c r="BR251" s="46"/>
      <c r="BS251" s="46"/>
      <c r="BT251" s="46"/>
      <c r="BU251" s="46"/>
      <c r="BV251" s="46"/>
      <c r="BW251" s="46"/>
      <c r="BX251" s="46"/>
      <c r="BY251" s="46"/>
    </row>
    <row r="252" spans="2:77">
      <c r="B252" s="46"/>
      <c r="C252" s="46"/>
      <c r="D252" s="46"/>
      <c r="E252" s="46"/>
      <c r="F252" s="46"/>
      <c r="G252" s="46"/>
      <c r="H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N252" s="46"/>
      <c r="BO252" s="46"/>
      <c r="BP252" s="46"/>
      <c r="BQ252" s="94"/>
      <c r="BR252" s="46"/>
      <c r="BS252" s="46"/>
      <c r="BT252" s="46"/>
      <c r="BU252" s="46"/>
      <c r="BV252" s="46"/>
      <c r="BW252" s="46"/>
      <c r="BX252" s="46"/>
      <c r="BY252" s="46"/>
    </row>
    <row r="253" spans="2:77">
      <c r="B253" s="46"/>
      <c r="C253" s="46"/>
      <c r="D253" s="46"/>
      <c r="E253" s="46"/>
      <c r="F253" s="46"/>
      <c r="G253" s="46"/>
      <c r="H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N253" s="46"/>
      <c r="BO253" s="46"/>
      <c r="BP253" s="46"/>
      <c r="BQ253" s="94"/>
      <c r="BR253" s="46"/>
      <c r="BS253" s="46"/>
      <c r="BT253" s="46"/>
      <c r="BU253" s="46"/>
      <c r="BV253" s="46"/>
      <c r="BW253" s="46"/>
      <c r="BX253" s="46"/>
      <c r="BY253" s="46"/>
    </row>
    <row r="254" spans="2:77">
      <c r="B254" s="46"/>
      <c r="C254" s="46"/>
      <c r="D254" s="46"/>
      <c r="E254" s="46"/>
      <c r="F254" s="46"/>
      <c r="G254" s="46"/>
      <c r="H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N254" s="46"/>
      <c r="BO254" s="46"/>
      <c r="BP254" s="46"/>
      <c r="BQ254" s="94"/>
      <c r="BR254" s="46"/>
      <c r="BS254" s="46"/>
      <c r="BT254" s="46"/>
      <c r="BU254" s="46"/>
      <c r="BV254" s="46"/>
      <c r="BW254" s="46"/>
      <c r="BX254" s="46"/>
      <c r="BY254" s="46"/>
    </row>
    <row r="255" spans="2:77">
      <c r="B255" s="46"/>
      <c r="C255" s="46"/>
      <c r="D255" s="46"/>
      <c r="E255" s="46"/>
      <c r="F255" s="46"/>
      <c r="G255" s="46"/>
      <c r="H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N255" s="46"/>
      <c r="BO255" s="46"/>
      <c r="BP255" s="46"/>
      <c r="BQ255" s="94"/>
      <c r="BR255" s="46"/>
      <c r="BS255" s="46"/>
      <c r="BT255" s="46"/>
      <c r="BU255" s="46"/>
      <c r="BV255" s="46"/>
      <c r="BW255" s="46"/>
      <c r="BX255" s="46"/>
      <c r="BY255" s="46"/>
    </row>
    <row r="256" spans="2:77">
      <c r="B256" s="46"/>
      <c r="C256" s="46"/>
      <c r="D256" s="46"/>
      <c r="E256" s="46"/>
      <c r="F256" s="46"/>
      <c r="G256" s="46"/>
      <c r="H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N256" s="46"/>
      <c r="BO256" s="46"/>
      <c r="BP256" s="46"/>
      <c r="BQ256" s="94"/>
      <c r="BR256" s="46"/>
      <c r="BS256" s="46"/>
      <c r="BT256" s="46"/>
      <c r="BU256" s="46"/>
      <c r="BV256" s="46"/>
      <c r="BW256" s="46"/>
      <c r="BX256" s="46"/>
      <c r="BY256" s="46"/>
    </row>
    <row r="257" spans="2:77">
      <c r="B257" s="46"/>
      <c r="C257" s="46"/>
      <c r="D257" s="46"/>
      <c r="E257" s="46"/>
      <c r="F257" s="46"/>
      <c r="G257" s="46"/>
      <c r="H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N257" s="46"/>
      <c r="BO257" s="46"/>
      <c r="BP257" s="46"/>
      <c r="BQ257" s="94"/>
      <c r="BR257" s="46"/>
      <c r="BS257" s="46"/>
      <c r="BT257" s="46"/>
      <c r="BU257" s="46"/>
      <c r="BV257" s="46"/>
      <c r="BW257" s="46"/>
      <c r="BX257" s="46"/>
      <c r="BY257" s="46"/>
    </row>
    <row r="258" spans="2:77">
      <c r="B258" s="46"/>
      <c r="C258" s="46"/>
      <c r="D258" s="46"/>
      <c r="E258" s="46"/>
      <c r="F258" s="46"/>
      <c r="G258" s="46"/>
      <c r="H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N258" s="46"/>
      <c r="BO258" s="46"/>
      <c r="BP258" s="46"/>
      <c r="BQ258" s="94"/>
      <c r="BR258" s="46"/>
      <c r="BS258" s="46"/>
      <c r="BT258" s="46"/>
      <c r="BU258" s="46"/>
      <c r="BV258" s="46"/>
      <c r="BW258" s="46"/>
      <c r="BX258" s="46"/>
      <c r="BY258" s="46"/>
    </row>
    <row r="259" spans="2:77">
      <c r="B259" s="46"/>
      <c r="C259" s="46"/>
      <c r="D259" s="46"/>
      <c r="E259" s="46"/>
      <c r="F259" s="46"/>
      <c r="G259" s="46"/>
      <c r="H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N259" s="46"/>
      <c r="BO259" s="46"/>
      <c r="BP259" s="46"/>
      <c r="BQ259" s="94"/>
      <c r="BR259" s="46"/>
      <c r="BS259" s="46"/>
      <c r="BT259" s="46"/>
      <c r="BU259" s="46"/>
      <c r="BV259" s="46"/>
      <c r="BW259" s="46"/>
      <c r="BX259" s="46"/>
      <c r="BY259" s="46"/>
    </row>
    <row r="260" spans="2:77">
      <c r="B260" s="46"/>
      <c r="C260" s="46"/>
      <c r="D260" s="46"/>
      <c r="E260" s="46"/>
      <c r="F260" s="46"/>
      <c r="G260" s="46"/>
      <c r="H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N260" s="46"/>
      <c r="BO260" s="46"/>
      <c r="BP260" s="46"/>
      <c r="BQ260" s="94"/>
      <c r="BR260" s="46"/>
      <c r="BS260" s="46"/>
      <c r="BT260" s="46"/>
      <c r="BU260" s="46"/>
      <c r="BV260" s="46"/>
      <c r="BW260" s="46"/>
      <c r="BX260" s="46"/>
      <c r="BY260" s="46"/>
    </row>
    <row r="261" spans="2:77">
      <c r="B261" s="46"/>
      <c r="C261" s="46"/>
      <c r="D261" s="46"/>
      <c r="E261" s="46"/>
      <c r="F261" s="46"/>
      <c r="G261" s="46"/>
      <c r="H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N261" s="46"/>
      <c r="BO261" s="46"/>
      <c r="BP261" s="46"/>
      <c r="BQ261" s="94"/>
      <c r="BR261" s="46"/>
      <c r="BS261" s="46"/>
      <c r="BT261" s="46"/>
      <c r="BU261" s="46"/>
      <c r="BV261" s="46"/>
      <c r="BW261" s="46"/>
      <c r="BX261" s="46"/>
      <c r="BY261" s="46"/>
    </row>
    <row r="262" spans="2:77">
      <c r="B262" s="46"/>
      <c r="C262" s="46"/>
      <c r="D262" s="46"/>
      <c r="E262" s="46"/>
      <c r="F262" s="46"/>
      <c r="G262" s="46"/>
      <c r="H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N262" s="46"/>
      <c r="BO262" s="46"/>
      <c r="BP262" s="46"/>
      <c r="BQ262" s="94"/>
      <c r="BR262" s="46"/>
      <c r="BS262" s="46"/>
      <c r="BT262" s="46"/>
      <c r="BU262" s="46"/>
      <c r="BV262" s="46"/>
      <c r="BW262" s="46"/>
      <c r="BX262" s="46"/>
      <c r="BY262" s="46"/>
    </row>
    <row r="263" spans="2:77">
      <c r="B263" s="46"/>
      <c r="C263" s="46"/>
      <c r="D263" s="46"/>
      <c r="E263" s="46"/>
      <c r="F263" s="46"/>
      <c r="G263" s="46"/>
      <c r="H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N263" s="46"/>
      <c r="BO263" s="46"/>
      <c r="BP263" s="46"/>
      <c r="BQ263" s="94"/>
      <c r="BR263" s="46"/>
      <c r="BS263" s="46"/>
      <c r="BT263" s="46"/>
      <c r="BU263" s="46"/>
      <c r="BV263" s="46"/>
      <c r="BW263" s="46"/>
      <c r="BX263" s="46"/>
      <c r="BY263" s="46"/>
    </row>
    <row r="264" spans="2:77">
      <c r="B264" s="46"/>
      <c r="C264" s="46"/>
      <c r="D264" s="46"/>
      <c r="E264" s="46"/>
      <c r="F264" s="46"/>
      <c r="G264" s="46"/>
      <c r="H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N264" s="46"/>
      <c r="BO264" s="46"/>
      <c r="BP264" s="46"/>
      <c r="BQ264" s="94"/>
      <c r="BR264" s="46"/>
      <c r="BS264" s="46"/>
      <c r="BT264" s="46"/>
      <c r="BU264" s="46"/>
      <c r="BV264" s="46"/>
      <c r="BW264" s="46"/>
      <c r="BX264" s="46"/>
      <c r="BY264" s="46"/>
    </row>
    <row r="265" spans="2:77">
      <c r="B265" s="46"/>
      <c r="C265" s="46"/>
      <c r="D265" s="46"/>
      <c r="E265" s="46"/>
      <c r="F265" s="46"/>
      <c r="G265" s="46"/>
      <c r="H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N265" s="46"/>
      <c r="BO265" s="46"/>
      <c r="BP265" s="46"/>
      <c r="BQ265" s="94"/>
      <c r="BR265" s="46"/>
      <c r="BS265" s="46"/>
      <c r="BT265" s="46"/>
      <c r="BU265" s="46"/>
      <c r="BV265" s="46"/>
      <c r="BW265" s="46"/>
      <c r="BX265" s="46"/>
      <c r="BY265" s="46"/>
    </row>
    <row r="266" spans="2:77">
      <c r="B266" s="46"/>
      <c r="C266" s="46"/>
      <c r="D266" s="46"/>
      <c r="E266" s="46"/>
      <c r="F266" s="46"/>
      <c r="G266" s="46"/>
      <c r="H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N266" s="46"/>
      <c r="BO266" s="46"/>
      <c r="BP266" s="46"/>
      <c r="BQ266" s="94"/>
      <c r="BR266" s="46"/>
      <c r="BS266" s="46"/>
      <c r="BT266" s="46"/>
      <c r="BU266" s="46"/>
      <c r="BV266" s="46"/>
      <c r="BW266" s="46"/>
      <c r="BX266" s="46"/>
      <c r="BY266" s="46"/>
    </row>
    <row r="267" spans="2:77">
      <c r="B267" s="46"/>
      <c r="C267" s="46"/>
      <c r="D267" s="46"/>
      <c r="E267" s="46"/>
      <c r="F267" s="46"/>
      <c r="G267" s="46"/>
      <c r="H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N267" s="46"/>
      <c r="BO267" s="46"/>
      <c r="BP267" s="46"/>
      <c r="BQ267" s="94"/>
      <c r="BR267" s="46"/>
      <c r="BS267" s="46"/>
      <c r="BT267" s="46"/>
      <c r="BU267" s="46"/>
      <c r="BV267" s="46"/>
      <c r="BW267" s="46"/>
      <c r="BX267" s="46"/>
      <c r="BY267" s="46"/>
    </row>
    <row r="268" spans="2:77">
      <c r="B268" s="46"/>
      <c r="C268" s="46"/>
      <c r="D268" s="46"/>
      <c r="E268" s="46"/>
      <c r="F268" s="46"/>
      <c r="G268" s="46"/>
      <c r="H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N268" s="46"/>
      <c r="BO268" s="46"/>
      <c r="BP268" s="46"/>
      <c r="BQ268" s="94"/>
      <c r="BR268" s="46"/>
      <c r="BS268" s="46"/>
      <c r="BT268" s="46"/>
      <c r="BU268" s="46"/>
      <c r="BV268" s="46"/>
      <c r="BW268" s="46"/>
      <c r="BX268" s="46"/>
      <c r="BY268" s="46"/>
    </row>
    <row r="269" spans="2:77">
      <c r="B269" s="46"/>
      <c r="C269" s="46"/>
      <c r="D269" s="46"/>
      <c r="E269" s="46"/>
      <c r="F269" s="46"/>
      <c r="G269" s="46"/>
      <c r="H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N269" s="46"/>
      <c r="BO269" s="46"/>
      <c r="BP269" s="46"/>
      <c r="BQ269" s="94"/>
      <c r="BR269" s="46"/>
      <c r="BS269" s="46"/>
      <c r="BT269" s="46"/>
      <c r="BU269" s="46"/>
      <c r="BV269" s="46"/>
      <c r="BW269" s="46"/>
      <c r="BX269" s="46"/>
      <c r="BY269" s="46"/>
    </row>
    <row r="270" spans="2:77">
      <c r="B270" s="46"/>
      <c r="C270" s="46"/>
      <c r="D270" s="46"/>
      <c r="E270" s="46"/>
      <c r="F270" s="46"/>
      <c r="G270" s="46"/>
      <c r="H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N270" s="46"/>
      <c r="BO270" s="46"/>
      <c r="BP270" s="46"/>
      <c r="BQ270" s="94"/>
      <c r="BR270" s="46"/>
      <c r="BS270" s="46"/>
      <c r="BT270" s="46"/>
      <c r="BU270" s="46"/>
      <c r="BV270" s="46"/>
      <c r="BW270" s="46"/>
      <c r="BX270" s="46"/>
      <c r="BY270" s="46"/>
    </row>
    <row r="271" spans="2:77">
      <c r="B271" s="46"/>
      <c r="C271" s="46"/>
      <c r="D271" s="46"/>
      <c r="E271" s="46"/>
      <c r="F271" s="46"/>
      <c r="G271" s="46"/>
      <c r="H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N271" s="46"/>
      <c r="BO271" s="46"/>
      <c r="BP271" s="46"/>
      <c r="BQ271" s="94"/>
      <c r="BR271" s="46"/>
      <c r="BS271" s="46"/>
      <c r="BT271" s="46"/>
      <c r="BU271" s="46"/>
      <c r="BV271" s="46"/>
      <c r="BW271" s="46"/>
      <c r="BX271" s="46"/>
      <c r="BY271" s="46"/>
    </row>
    <row r="272" spans="2:77">
      <c r="B272" s="46"/>
      <c r="C272" s="46"/>
      <c r="D272" s="46"/>
      <c r="E272" s="46"/>
      <c r="F272" s="46"/>
      <c r="G272" s="46"/>
      <c r="H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N272" s="46"/>
      <c r="BO272" s="46"/>
      <c r="BP272" s="46"/>
      <c r="BQ272" s="94"/>
      <c r="BR272" s="46"/>
      <c r="BS272" s="46"/>
      <c r="BT272" s="46"/>
      <c r="BU272" s="46"/>
      <c r="BV272" s="46"/>
      <c r="BW272" s="46"/>
      <c r="BX272" s="46"/>
      <c r="BY272" s="46"/>
    </row>
    <row r="273" spans="2:77">
      <c r="B273" s="46"/>
      <c r="C273" s="46"/>
      <c r="D273" s="46"/>
      <c r="E273" s="46"/>
      <c r="F273" s="46"/>
      <c r="G273" s="46"/>
      <c r="H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N273" s="46"/>
      <c r="BO273" s="46"/>
      <c r="BP273" s="46"/>
      <c r="BQ273" s="94"/>
      <c r="BR273" s="46"/>
      <c r="BS273" s="46"/>
      <c r="BT273" s="46"/>
      <c r="BU273" s="46"/>
      <c r="BV273" s="46"/>
      <c r="BW273" s="46"/>
      <c r="BX273" s="46"/>
      <c r="BY273" s="46"/>
    </row>
    <row r="274" spans="2:77">
      <c r="B274" s="46"/>
      <c r="C274" s="46"/>
      <c r="D274" s="46"/>
      <c r="E274" s="46"/>
      <c r="F274" s="46"/>
      <c r="G274" s="46"/>
      <c r="H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N274" s="46"/>
      <c r="BO274" s="46"/>
      <c r="BP274" s="46"/>
      <c r="BQ274" s="94"/>
      <c r="BR274" s="46"/>
      <c r="BS274" s="46"/>
      <c r="BT274" s="46"/>
      <c r="BU274" s="46"/>
      <c r="BV274" s="46"/>
      <c r="BW274" s="46"/>
      <c r="BX274" s="46"/>
      <c r="BY274" s="46"/>
    </row>
    <row r="275" spans="2:77">
      <c r="B275" s="46"/>
      <c r="C275" s="46"/>
      <c r="D275" s="46"/>
      <c r="E275" s="46"/>
      <c r="F275" s="46"/>
      <c r="G275" s="46"/>
      <c r="H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N275" s="46"/>
      <c r="BO275" s="46"/>
      <c r="BP275" s="46"/>
      <c r="BQ275" s="94"/>
      <c r="BR275" s="46"/>
      <c r="BS275" s="46"/>
      <c r="BT275" s="46"/>
      <c r="BU275" s="46"/>
      <c r="BV275" s="46"/>
      <c r="BW275" s="46"/>
      <c r="BX275" s="46"/>
      <c r="BY275" s="46"/>
    </row>
    <row r="276" spans="2:77">
      <c r="B276" s="46"/>
      <c r="C276" s="46"/>
      <c r="D276" s="46"/>
      <c r="E276" s="46"/>
      <c r="F276" s="46"/>
      <c r="G276" s="46"/>
      <c r="H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N276" s="46"/>
      <c r="BO276" s="46"/>
      <c r="BP276" s="46"/>
      <c r="BQ276" s="94"/>
      <c r="BR276" s="46"/>
      <c r="BS276" s="46"/>
      <c r="BT276" s="46"/>
      <c r="BU276" s="46"/>
      <c r="BV276" s="46"/>
      <c r="BW276" s="46"/>
      <c r="BX276" s="46"/>
      <c r="BY276" s="46"/>
    </row>
    <row r="277" spans="2:77">
      <c r="B277" s="46"/>
      <c r="C277" s="46"/>
      <c r="D277" s="46"/>
      <c r="E277" s="46"/>
      <c r="F277" s="46"/>
      <c r="G277" s="46"/>
      <c r="H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N277" s="46"/>
      <c r="BO277" s="46"/>
      <c r="BP277" s="46"/>
      <c r="BQ277" s="94"/>
      <c r="BR277" s="46"/>
      <c r="BS277" s="46"/>
      <c r="BT277" s="46"/>
      <c r="BU277" s="46"/>
      <c r="BV277" s="46"/>
      <c r="BW277" s="46"/>
      <c r="BX277" s="46"/>
      <c r="BY277" s="46"/>
    </row>
    <row r="278" spans="2:77">
      <c r="B278" s="46"/>
      <c r="C278" s="46"/>
      <c r="D278" s="46"/>
      <c r="E278" s="46"/>
      <c r="F278" s="46"/>
      <c r="G278" s="46"/>
      <c r="H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N278" s="46"/>
      <c r="BO278" s="46"/>
      <c r="BP278" s="46"/>
      <c r="BQ278" s="94"/>
      <c r="BR278" s="46"/>
      <c r="BS278" s="46"/>
      <c r="BT278" s="46"/>
      <c r="BU278" s="46"/>
      <c r="BV278" s="46"/>
      <c r="BW278" s="46"/>
      <c r="BX278" s="46"/>
      <c r="BY278" s="46"/>
    </row>
    <row r="279" spans="2:77">
      <c r="B279" s="46"/>
      <c r="C279" s="46"/>
      <c r="D279" s="46"/>
      <c r="E279" s="46"/>
      <c r="F279" s="46"/>
      <c r="G279" s="46"/>
      <c r="H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N279" s="46"/>
      <c r="BO279" s="46"/>
      <c r="BP279" s="46"/>
      <c r="BQ279" s="94"/>
      <c r="BR279" s="46"/>
      <c r="BS279" s="46"/>
      <c r="BT279" s="46"/>
      <c r="BU279" s="46"/>
      <c r="BV279" s="46"/>
      <c r="BW279" s="46"/>
      <c r="BX279" s="46"/>
      <c r="BY279" s="46"/>
    </row>
    <row r="280" spans="2:77">
      <c r="B280" s="46"/>
      <c r="C280" s="46"/>
      <c r="D280" s="46"/>
      <c r="E280" s="46"/>
      <c r="F280" s="46"/>
      <c r="G280" s="46"/>
      <c r="H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N280" s="46"/>
      <c r="BO280" s="46"/>
      <c r="BP280" s="46"/>
      <c r="BQ280" s="94"/>
      <c r="BR280" s="46"/>
      <c r="BS280" s="46"/>
      <c r="BT280" s="46"/>
      <c r="BU280" s="46"/>
      <c r="BV280" s="46"/>
      <c r="BW280" s="46"/>
      <c r="BX280" s="46"/>
      <c r="BY280" s="46"/>
    </row>
    <row r="281" spans="2:77">
      <c r="B281" s="46"/>
      <c r="C281" s="46"/>
      <c r="D281" s="46"/>
      <c r="E281" s="46"/>
      <c r="F281" s="46"/>
      <c r="G281" s="46"/>
      <c r="H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N281" s="46"/>
      <c r="BO281" s="46"/>
      <c r="BP281" s="46"/>
      <c r="BQ281" s="94"/>
      <c r="BR281" s="46"/>
      <c r="BS281" s="46"/>
      <c r="BT281" s="46"/>
      <c r="BU281" s="46"/>
      <c r="BV281" s="46"/>
      <c r="BW281" s="46"/>
      <c r="BX281" s="46"/>
      <c r="BY281" s="46"/>
    </row>
    <row r="282" spans="2:77">
      <c r="B282" s="46"/>
      <c r="C282" s="46"/>
      <c r="D282" s="46"/>
      <c r="E282" s="46"/>
      <c r="F282" s="46"/>
      <c r="G282" s="46"/>
      <c r="H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N282" s="46"/>
      <c r="BO282" s="46"/>
      <c r="BP282" s="46"/>
      <c r="BQ282" s="94"/>
      <c r="BR282" s="46"/>
      <c r="BS282" s="46"/>
      <c r="BT282" s="46"/>
      <c r="BU282" s="46"/>
      <c r="BV282" s="46"/>
      <c r="BW282" s="46"/>
      <c r="BX282" s="46"/>
      <c r="BY282" s="46"/>
    </row>
    <row r="283" spans="2:77">
      <c r="B283" s="46"/>
      <c r="C283" s="46"/>
      <c r="D283" s="46"/>
      <c r="E283" s="46"/>
      <c r="F283" s="46"/>
      <c r="G283" s="46"/>
      <c r="H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N283" s="46"/>
      <c r="BO283" s="46"/>
      <c r="BP283" s="46"/>
      <c r="BQ283" s="94"/>
      <c r="BR283" s="46"/>
      <c r="BS283" s="46"/>
      <c r="BT283" s="46"/>
      <c r="BU283" s="46"/>
      <c r="BV283" s="46"/>
      <c r="BW283" s="46"/>
      <c r="BX283" s="46"/>
      <c r="BY283" s="46"/>
    </row>
    <row r="284" spans="2:77">
      <c r="B284" s="46"/>
      <c r="C284" s="46"/>
      <c r="D284" s="46"/>
      <c r="E284" s="46"/>
      <c r="F284" s="46"/>
      <c r="G284" s="46"/>
      <c r="H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N284" s="46"/>
      <c r="BO284" s="46"/>
      <c r="BP284" s="46"/>
      <c r="BQ284" s="94"/>
      <c r="BR284" s="46"/>
      <c r="BS284" s="46"/>
      <c r="BT284" s="46"/>
      <c r="BU284" s="46"/>
      <c r="BV284" s="46"/>
      <c r="BW284" s="46"/>
      <c r="BX284" s="46"/>
      <c r="BY284" s="46"/>
    </row>
    <row r="285" spans="2:77">
      <c r="B285" s="46"/>
      <c r="C285" s="46"/>
      <c r="D285" s="46"/>
      <c r="E285" s="46"/>
      <c r="F285" s="46"/>
      <c r="G285" s="46"/>
      <c r="H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N285" s="46"/>
      <c r="BO285" s="46"/>
      <c r="BP285" s="46"/>
      <c r="BQ285" s="94"/>
      <c r="BR285" s="46"/>
      <c r="BS285" s="46"/>
      <c r="BT285" s="46"/>
      <c r="BU285" s="46"/>
      <c r="BV285" s="46"/>
      <c r="BW285" s="46"/>
      <c r="BX285" s="46"/>
      <c r="BY285" s="46"/>
    </row>
    <row r="286" spans="2:77">
      <c r="B286" s="46"/>
      <c r="C286" s="46"/>
      <c r="D286" s="46"/>
      <c r="E286" s="46"/>
      <c r="F286" s="46"/>
      <c r="G286" s="46"/>
      <c r="H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N286" s="46"/>
      <c r="BO286" s="46"/>
      <c r="BP286" s="46"/>
      <c r="BQ286" s="94"/>
      <c r="BR286" s="46"/>
      <c r="BS286" s="46"/>
      <c r="BT286" s="46"/>
      <c r="BU286" s="46"/>
      <c r="BV286" s="46"/>
      <c r="BW286" s="46"/>
      <c r="BX286" s="46"/>
      <c r="BY286" s="46"/>
    </row>
    <row r="287" spans="2:77">
      <c r="B287" s="46"/>
      <c r="C287" s="46"/>
      <c r="D287" s="46"/>
      <c r="E287" s="46"/>
      <c r="F287" s="46"/>
      <c r="G287" s="46"/>
      <c r="H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N287" s="46"/>
      <c r="BO287" s="46"/>
      <c r="BP287" s="46"/>
      <c r="BQ287" s="94"/>
      <c r="BR287" s="46"/>
      <c r="BS287" s="46"/>
      <c r="BT287" s="46"/>
      <c r="BU287" s="46"/>
      <c r="BV287" s="46"/>
      <c r="BW287" s="46"/>
      <c r="BX287" s="46"/>
      <c r="BY287" s="46"/>
    </row>
    <row r="288" spans="2:77">
      <c r="B288" s="46"/>
      <c r="C288" s="46"/>
      <c r="D288" s="46"/>
      <c r="E288" s="46"/>
      <c r="F288" s="46"/>
      <c r="G288" s="46"/>
      <c r="H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N288" s="46"/>
      <c r="BO288" s="46"/>
      <c r="BP288" s="46"/>
      <c r="BQ288" s="94"/>
      <c r="BR288" s="46"/>
      <c r="BS288" s="46"/>
      <c r="BT288" s="46"/>
      <c r="BU288" s="46"/>
      <c r="BV288" s="46"/>
      <c r="BW288" s="46"/>
      <c r="BX288" s="46"/>
      <c r="BY288" s="46"/>
    </row>
    <row r="289" spans="2:77">
      <c r="B289" s="46"/>
      <c r="C289" s="46"/>
      <c r="D289" s="46"/>
      <c r="E289" s="46"/>
      <c r="F289" s="46"/>
      <c r="G289" s="46"/>
      <c r="H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N289" s="46"/>
      <c r="BO289" s="46"/>
      <c r="BP289" s="46"/>
      <c r="BQ289" s="94"/>
      <c r="BR289" s="46"/>
      <c r="BS289" s="46"/>
      <c r="BT289" s="46"/>
      <c r="BU289" s="46"/>
      <c r="BV289" s="46"/>
      <c r="BW289" s="46"/>
      <c r="BX289" s="46"/>
      <c r="BY289" s="46"/>
    </row>
    <row r="290" spans="2:77">
      <c r="B290" s="46"/>
      <c r="C290" s="46"/>
      <c r="D290" s="46"/>
      <c r="E290" s="46"/>
      <c r="F290" s="46"/>
      <c r="G290" s="46"/>
      <c r="H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N290" s="46"/>
      <c r="BO290" s="46"/>
      <c r="BP290" s="46"/>
      <c r="BQ290" s="94"/>
      <c r="BR290" s="46"/>
      <c r="BS290" s="46"/>
      <c r="BT290" s="46"/>
      <c r="BU290" s="46"/>
      <c r="BV290" s="46"/>
      <c r="BW290" s="46"/>
      <c r="BX290" s="46"/>
      <c r="BY290" s="46"/>
    </row>
    <row r="291" spans="2:77">
      <c r="B291" s="46"/>
      <c r="C291" s="46"/>
      <c r="D291" s="46"/>
      <c r="E291" s="46"/>
      <c r="F291" s="46"/>
      <c r="G291" s="46"/>
      <c r="H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N291" s="46"/>
      <c r="BO291" s="46"/>
      <c r="BP291" s="46"/>
      <c r="BQ291" s="94"/>
      <c r="BR291" s="46"/>
      <c r="BS291" s="46"/>
      <c r="BT291" s="46"/>
      <c r="BU291" s="46"/>
      <c r="BV291" s="46"/>
      <c r="BW291" s="46"/>
      <c r="BX291" s="46"/>
      <c r="BY291" s="46"/>
    </row>
    <row r="292" spans="2:77">
      <c r="B292" s="46"/>
      <c r="C292" s="46"/>
      <c r="D292" s="46"/>
      <c r="E292" s="46"/>
      <c r="F292" s="46"/>
      <c r="G292" s="46"/>
      <c r="H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N292" s="46"/>
      <c r="BO292" s="46"/>
      <c r="BP292" s="46"/>
      <c r="BQ292" s="94"/>
      <c r="BR292" s="46"/>
      <c r="BS292" s="46"/>
      <c r="BT292" s="46"/>
      <c r="BU292" s="46"/>
      <c r="BV292" s="46"/>
      <c r="BW292" s="46"/>
      <c r="BX292" s="46"/>
      <c r="BY292" s="46"/>
    </row>
    <row r="293" spans="2:77">
      <c r="B293" s="46"/>
      <c r="C293" s="46"/>
      <c r="D293" s="46"/>
      <c r="E293" s="46"/>
      <c r="F293" s="46"/>
      <c r="G293" s="46"/>
      <c r="H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N293" s="46"/>
      <c r="BO293" s="46"/>
      <c r="BP293" s="46"/>
      <c r="BQ293" s="94"/>
      <c r="BR293" s="46"/>
      <c r="BS293" s="46"/>
      <c r="BT293" s="46"/>
      <c r="BU293" s="46"/>
      <c r="BV293" s="46"/>
      <c r="BW293" s="46"/>
      <c r="BX293" s="46"/>
      <c r="BY293" s="46"/>
    </row>
    <row r="294" spans="2:77">
      <c r="B294" s="46"/>
      <c r="C294" s="46"/>
      <c r="D294" s="46"/>
      <c r="E294" s="46"/>
      <c r="F294" s="46"/>
      <c r="G294" s="46"/>
      <c r="H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N294" s="46"/>
      <c r="BO294" s="46"/>
      <c r="BP294" s="46"/>
      <c r="BQ294" s="94"/>
      <c r="BR294" s="46"/>
      <c r="BS294" s="46"/>
      <c r="BT294" s="46"/>
      <c r="BU294" s="46"/>
      <c r="BV294" s="46"/>
      <c r="BW294" s="46"/>
      <c r="BX294" s="46"/>
      <c r="BY294" s="46"/>
    </row>
    <row r="295" spans="2:77">
      <c r="B295" s="46"/>
      <c r="C295" s="46"/>
      <c r="D295" s="46"/>
      <c r="E295" s="46"/>
      <c r="F295" s="46"/>
      <c r="G295" s="46"/>
      <c r="H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N295" s="46"/>
      <c r="BO295" s="46"/>
      <c r="BP295" s="46"/>
      <c r="BQ295" s="94"/>
      <c r="BR295" s="46"/>
      <c r="BS295" s="46"/>
      <c r="BT295" s="46"/>
      <c r="BU295" s="46"/>
      <c r="BV295" s="46"/>
      <c r="BW295" s="46"/>
      <c r="BX295" s="46"/>
      <c r="BY295" s="46"/>
    </row>
    <row r="296" spans="2:77">
      <c r="B296" s="46"/>
      <c r="C296" s="46"/>
      <c r="D296" s="46"/>
      <c r="E296" s="46"/>
      <c r="F296" s="46"/>
      <c r="G296" s="46"/>
      <c r="H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N296" s="46"/>
      <c r="BO296" s="46"/>
      <c r="BP296" s="46"/>
      <c r="BQ296" s="94"/>
      <c r="BR296" s="46"/>
      <c r="BS296" s="46"/>
      <c r="BT296" s="46"/>
      <c r="BU296" s="46"/>
      <c r="BV296" s="46"/>
      <c r="BW296" s="46"/>
      <c r="BX296" s="46"/>
      <c r="BY296" s="46"/>
    </row>
    <row r="297" spans="2:77">
      <c r="B297" s="46"/>
      <c r="C297" s="46"/>
      <c r="D297" s="46"/>
      <c r="E297" s="46"/>
      <c r="F297" s="46"/>
      <c r="G297" s="46"/>
      <c r="H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N297" s="46"/>
      <c r="BO297" s="46"/>
      <c r="BP297" s="46"/>
      <c r="BQ297" s="94"/>
      <c r="BR297" s="46"/>
      <c r="BS297" s="46"/>
      <c r="BT297" s="46"/>
      <c r="BU297" s="46"/>
      <c r="BV297" s="46"/>
      <c r="BW297" s="46"/>
      <c r="BX297" s="46"/>
      <c r="BY297" s="46"/>
    </row>
    <row r="298" spans="2:77">
      <c r="B298" s="46"/>
      <c r="C298" s="46"/>
      <c r="D298" s="46"/>
      <c r="E298" s="46"/>
      <c r="F298" s="46"/>
      <c r="G298" s="46"/>
      <c r="H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N298" s="46"/>
      <c r="BO298" s="46"/>
      <c r="BP298" s="46"/>
      <c r="BQ298" s="94"/>
      <c r="BR298" s="46"/>
      <c r="BS298" s="46"/>
      <c r="BT298" s="46"/>
      <c r="BU298" s="46"/>
      <c r="BV298" s="46"/>
      <c r="BW298" s="46"/>
      <c r="BX298" s="46"/>
      <c r="BY298" s="46"/>
    </row>
    <row r="299" spans="2:77">
      <c r="B299" s="46"/>
      <c r="C299" s="46"/>
      <c r="D299" s="46"/>
      <c r="E299" s="46"/>
      <c r="F299" s="46"/>
      <c r="G299" s="46"/>
      <c r="H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N299" s="46"/>
      <c r="BO299" s="46"/>
      <c r="BP299" s="46"/>
      <c r="BQ299" s="94"/>
      <c r="BR299" s="46"/>
      <c r="BS299" s="46"/>
      <c r="BT299" s="46"/>
      <c r="BU299" s="46"/>
      <c r="BV299" s="46"/>
      <c r="BW299" s="46"/>
      <c r="BX299" s="46"/>
      <c r="BY299" s="46"/>
    </row>
    <row r="300" spans="2:77">
      <c r="B300" s="46"/>
      <c r="C300" s="46"/>
      <c r="D300" s="46"/>
      <c r="E300" s="46"/>
      <c r="F300" s="46"/>
      <c r="G300" s="46"/>
      <c r="H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N300" s="46"/>
      <c r="BO300" s="46"/>
      <c r="BP300" s="46"/>
      <c r="BQ300" s="94"/>
      <c r="BR300" s="46"/>
      <c r="BS300" s="46"/>
      <c r="BT300" s="46"/>
      <c r="BU300" s="46"/>
      <c r="BV300" s="46"/>
      <c r="BW300" s="46"/>
      <c r="BX300" s="46"/>
      <c r="BY300" s="46"/>
    </row>
    <row r="301" spans="2:77">
      <c r="B301" s="46"/>
      <c r="C301" s="46"/>
      <c r="D301" s="46"/>
      <c r="E301" s="46"/>
      <c r="F301" s="46"/>
      <c r="G301" s="46"/>
      <c r="H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N301" s="46"/>
      <c r="BO301" s="46"/>
      <c r="BP301" s="46"/>
      <c r="BQ301" s="94"/>
      <c r="BR301" s="46"/>
      <c r="BS301" s="46"/>
      <c r="BT301" s="46"/>
      <c r="BU301" s="46"/>
      <c r="BV301" s="46"/>
      <c r="BW301" s="46"/>
      <c r="BX301" s="46"/>
      <c r="BY301" s="46"/>
    </row>
    <row r="302" spans="2:77">
      <c r="B302" s="46"/>
      <c r="C302" s="46"/>
      <c r="D302" s="46"/>
      <c r="E302" s="46"/>
      <c r="F302" s="46"/>
      <c r="G302" s="46"/>
      <c r="H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N302" s="46"/>
      <c r="BO302" s="46"/>
      <c r="BP302" s="46"/>
      <c r="BQ302" s="94"/>
      <c r="BR302" s="46"/>
      <c r="BS302" s="46"/>
      <c r="BT302" s="46"/>
      <c r="BU302" s="46"/>
      <c r="BV302" s="46"/>
      <c r="BW302" s="46"/>
      <c r="BX302" s="46"/>
      <c r="BY302" s="46"/>
    </row>
    <row r="303" spans="2:77">
      <c r="B303" s="46"/>
      <c r="C303" s="46"/>
      <c r="D303" s="46"/>
      <c r="E303" s="46"/>
      <c r="F303" s="46"/>
      <c r="G303" s="46"/>
      <c r="H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N303" s="46"/>
      <c r="BO303" s="46"/>
      <c r="BP303" s="46"/>
      <c r="BQ303" s="94"/>
      <c r="BR303" s="46"/>
      <c r="BS303" s="46"/>
      <c r="BT303" s="46"/>
      <c r="BU303" s="46"/>
      <c r="BV303" s="46"/>
      <c r="BW303" s="46"/>
      <c r="BX303" s="46"/>
      <c r="BY303" s="46"/>
    </row>
    <row r="304" spans="2:77">
      <c r="B304" s="46"/>
      <c r="C304" s="46"/>
      <c r="D304" s="46"/>
      <c r="E304" s="46"/>
      <c r="F304" s="46"/>
      <c r="G304" s="46"/>
      <c r="H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N304" s="46"/>
      <c r="BO304" s="46"/>
      <c r="BP304" s="46"/>
      <c r="BQ304" s="94"/>
      <c r="BR304" s="46"/>
      <c r="BS304" s="46"/>
      <c r="BT304" s="46"/>
      <c r="BU304" s="46"/>
      <c r="BV304" s="46"/>
      <c r="BW304" s="46"/>
      <c r="BX304" s="46"/>
      <c r="BY304" s="46"/>
    </row>
    <row r="305" spans="2:77">
      <c r="B305" s="46"/>
      <c r="C305" s="46"/>
      <c r="D305" s="46"/>
      <c r="E305" s="46"/>
      <c r="F305" s="46"/>
      <c r="G305" s="46"/>
      <c r="H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N305" s="46"/>
      <c r="BO305" s="46"/>
      <c r="BP305" s="46"/>
      <c r="BQ305" s="94"/>
      <c r="BR305" s="46"/>
      <c r="BS305" s="46"/>
      <c r="BT305" s="46"/>
      <c r="BU305" s="46"/>
      <c r="BV305" s="46"/>
      <c r="BW305" s="46"/>
      <c r="BX305" s="46"/>
      <c r="BY305" s="46"/>
    </row>
    <row r="306" spans="2:77">
      <c r="B306" s="46"/>
      <c r="C306" s="46"/>
      <c r="D306" s="46"/>
      <c r="E306" s="46"/>
      <c r="F306" s="46"/>
      <c r="G306" s="46"/>
      <c r="H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N306" s="46"/>
      <c r="BO306" s="46"/>
      <c r="BP306" s="46"/>
      <c r="BQ306" s="94"/>
      <c r="BR306" s="46"/>
      <c r="BS306" s="46"/>
      <c r="BT306" s="46"/>
      <c r="BU306" s="46"/>
      <c r="BV306" s="46"/>
      <c r="BW306" s="46"/>
      <c r="BX306" s="46"/>
      <c r="BY306" s="46"/>
    </row>
    <row r="307" spans="2:77">
      <c r="B307" s="46"/>
      <c r="C307" s="46"/>
      <c r="D307" s="46"/>
      <c r="E307" s="46"/>
      <c r="F307" s="46"/>
      <c r="G307" s="46"/>
      <c r="H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N307" s="46"/>
      <c r="BO307" s="46"/>
      <c r="BP307" s="46"/>
      <c r="BQ307" s="94"/>
      <c r="BR307" s="46"/>
      <c r="BS307" s="46"/>
      <c r="BT307" s="46"/>
      <c r="BU307" s="46"/>
      <c r="BV307" s="46"/>
      <c r="BW307" s="46"/>
      <c r="BX307" s="46"/>
      <c r="BY307" s="46"/>
    </row>
    <row r="308" spans="2:77">
      <c r="B308" s="46"/>
      <c r="C308" s="46"/>
      <c r="D308" s="46"/>
      <c r="E308" s="46"/>
      <c r="F308" s="46"/>
      <c r="G308" s="46"/>
      <c r="H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N308" s="46"/>
      <c r="BO308" s="46"/>
      <c r="BP308" s="46"/>
      <c r="BQ308" s="94"/>
      <c r="BR308" s="46"/>
      <c r="BS308" s="46"/>
      <c r="BT308" s="46"/>
      <c r="BU308" s="46"/>
      <c r="BV308" s="46"/>
      <c r="BW308" s="46"/>
      <c r="BX308" s="46"/>
      <c r="BY308" s="46"/>
    </row>
    <row r="309" spans="2:77">
      <c r="B309" s="46"/>
      <c r="C309" s="46"/>
      <c r="D309" s="46"/>
      <c r="E309" s="46"/>
      <c r="F309" s="46"/>
      <c r="G309" s="46"/>
      <c r="H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N309" s="46"/>
      <c r="BO309" s="46"/>
      <c r="BP309" s="46"/>
      <c r="BQ309" s="94"/>
      <c r="BR309" s="46"/>
      <c r="BS309" s="46"/>
      <c r="BT309" s="46"/>
      <c r="BU309" s="46"/>
      <c r="BV309" s="46"/>
      <c r="BW309" s="46"/>
      <c r="BX309" s="46"/>
      <c r="BY309" s="46"/>
    </row>
    <row r="310" spans="2:77">
      <c r="B310" s="46"/>
      <c r="C310" s="46"/>
      <c r="D310" s="46"/>
      <c r="E310" s="46"/>
      <c r="F310" s="46"/>
      <c r="G310" s="46"/>
      <c r="H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N310" s="46"/>
      <c r="BO310" s="46"/>
      <c r="BP310" s="46"/>
      <c r="BQ310" s="94"/>
      <c r="BR310" s="46"/>
      <c r="BS310" s="46"/>
      <c r="BT310" s="46"/>
      <c r="BU310" s="46"/>
      <c r="BV310" s="46"/>
      <c r="BW310" s="46"/>
      <c r="BX310" s="46"/>
      <c r="BY310" s="46"/>
    </row>
    <row r="311" spans="2:77">
      <c r="B311" s="46"/>
      <c r="C311" s="46"/>
      <c r="D311" s="46"/>
      <c r="E311" s="46"/>
      <c r="F311" s="46"/>
      <c r="G311" s="46"/>
      <c r="H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N311" s="46"/>
      <c r="BO311" s="46"/>
      <c r="BP311" s="46"/>
      <c r="BQ311" s="94"/>
      <c r="BR311" s="46"/>
      <c r="BS311" s="46"/>
      <c r="BT311" s="46"/>
      <c r="BU311" s="46"/>
      <c r="BV311" s="46"/>
      <c r="BW311" s="46"/>
      <c r="BX311" s="46"/>
      <c r="BY311" s="46"/>
    </row>
    <row r="312" spans="2:77">
      <c r="B312" s="46"/>
      <c r="C312" s="46"/>
      <c r="D312" s="46"/>
      <c r="E312" s="46"/>
      <c r="F312" s="46"/>
      <c r="G312" s="46"/>
      <c r="H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N312" s="46"/>
      <c r="BO312" s="46"/>
      <c r="BP312" s="46"/>
      <c r="BQ312" s="94"/>
      <c r="BR312" s="46"/>
      <c r="BS312" s="46"/>
      <c r="BT312" s="46"/>
      <c r="BU312" s="46"/>
      <c r="BV312" s="46"/>
      <c r="BW312" s="46"/>
      <c r="BX312" s="46"/>
      <c r="BY312" s="46"/>
    </row>
    <row r="313" spans="2:77">
      <c r="B313" s="46"/>
      <c r="C313" s="46"/>
      <c r="D313" s="46"/>
      <c r="E313" s="46"/>
      <c r="F313" s="46"/>
      <c r="G313" s="46"/>
      <c r="H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N313" s="46"/>
      <c r="BO313" s="46"/>
      <c r="BP313" s="46"/>
      <c r="BQ313" s="94"/>
      <c r="BR313" s="46"/>
      <c r="BS313" s="46"/>
      <c r="BT313" s="46"/>
      <c r="BU313" s="46"/>
      <c r="BV313" s="46"/>
      <c r="BW313" s="46"/>
      <c r="BX313" s="46"/>
      <c r="BY313" s="46"/>
    </row>
    <row r="314" spans="2:77">
      <c r="B314" s="46"/>
      <c r="C314" s="46"/>
      <c r="D314" s="46"/>
      <c r="E314" s="46"/>
      <c r="F314" s="46"/>
      <c r="G314" s="46"/>
      <c r="H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N314" s="46"/>
      <c r="BO314" s="46"/>
      <c r="BP314" s="46"/>
      <c r="BQ314" s="94"/>
      <c r="BR314" s="46"/>
      <c r="BS314" s="46"/>
      <c r="BT314" s="46"/>
      <c r="BU314" s="46"/>
      <c r="BV314" s="46"/>
      <c r="BW314" s="46"/>
      <c r="BX314" s="46"/>
      <c r="BY314" s="46"/>
    </row>
    <row r="315" spans="2:77">
      <c r="B315" s="46"/>
      <c r="C315" s="46"/>
      <c r="D315" s="46"/>
      <c r="E315" s="46"/>
      <c r="F315" s="46"/>
      <c r="G315" s="46"/>
      <c r="H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N315" s="46"/>
      <c r="BO315" s="46"/>
      <c r="BP315" s="46"/>
      <c r="BQ315" s="94"/>
      <c r="BR315" s="46"/>
      <c r="BS315" s="46"/>
      <c r="BT315" s="46"/>
      <c r="BU315" s="46"/>
      <c r="BV315" s="46"/>
      <c r="BW315" s="46"/>
      <c r="BX315" s="46"/>
      <c r="BY315" s="46"/>
    </row>
    <row r="316" spans="2:77">
      <c r="B316" s="46"/>
      <c r="C316" s="46"/>
      <c r="D316" s="46"/>
      <c r="E316" s="46"/>
      <c r="F316" s="46"/>
      <c r="G316" s="46"/>
      <c r="H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N316" s="46"/>
      <c r="BO316" s="46"/>
      <c r="BP316" s="46"/>
      <c r="BQ316" s="94"/>
      <c r="BR316" s="46"/>
      <c r="BS316" s="46"/>
      <c r="BT316" s="46"/>
      <c r="BU316" s="46"/>
      <c r="BV316" s="46"/>
      <c r="BW316" s="46"/>
      <c r="BX316" s="46"/>
      <c r="BY316" s="46"/>
    </row>
    <row r="317" spans="2:77">
      <c r="B317" s="46"/>
      <c r="C317" s="46"/>
      <c r="D317" s="46"/>
      <c r="E317" s="46"/>
      <c r="F317" s="46"/>
      <c r="G317" s="46"/>
      <c r="H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N317" s="46"/>
      <c r="BO317" s="46"/>
      <c r="BP317" s="46"/>
      <c r="BQ317" s="94"/>
      <c r="BR317" s="46"/>
      <c r="BS317" s="46"/>
      <c r="BT317" s="46"/>
      <c r="BU317" s="46"/>
      <c r="BV317" s="46"/>
      <c r="BW317" s="46"/>
      <c r="BX317" s="46"/>
      <c r="BY317" s="46"/>
    </row>
    <row r="318" spans="2:77">
      <c r="B318" s="46"/>
      <c r="C318" s="46"/>
      <c r="D318" s="46"/>
      <c r="E318" s="46"/>
      <c r="F318" s="46"/>
      <c r="G318" s="46"/>
      <c r="H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N318" s="46"/>
      <c r="BO318" s="46"/>
      <c r="BP318" s="46"/>
      <c r="BQ318" s="94"/>
      <c r="BR318" s="46"/>
      <c r="BS318" s="46"/>
      <c r="BT318" s="46"/>
      <c r="BU318" s="46"/>
      <c r="BV318" s="46"/>
      <c r="BW318" s="46"/>
      <c r="BX318" s="46"/>
      <c r="BY318" s="46"/>
    </row>
    <row r="319" spans="2:77">
      <c r="B319" s="46"/>
      <c r="C319" s="46"/>
      <c r="D319" s="46"/>
      <c r="E319" s="46"/>
      <c r="F319" s="46"/>
      <c r="G319" s="46"/>
      <c r="H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N319" s="46"/>
      <c r="BO319" s="46"/>
      <c r="BP319" s="46"/>
      <c r="BQ319" s="94"/>
      <c r="BR319" s="46"/>
      <c r="BS319" s="46"/>
      <c r="BT319" s="46"/>
      <c r="BU319" s="46"/>
      <c r="BV319" s="46"/>
      <c r="BW319" s="46"/>
      <c r="BX319" s="46"/>
      <c r="BY319" s="46"/>
    </row>
    <row r="320" spans="2:77">
      <c r="B320" s="46"/>
      <c r="C320" s="46"/>
      <c r="D320" s="46"/>
      <c r="E320" s="46"/>
      <c r="F320" s="46"/>
      <c r="G320" s="46"/>
      <c r="H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N320" s="46"/>
      <c r="BO320" s="46"/>
      <c r="BP320" s="46"/>
      <c r="BQ320" s="94"/>
      <c r="BR320" s="46"/>
      <c r="BS320" s="46"/>
      <c r="BT320" s="46"/>
      <c r="BU320" s="46"/>
      <c r="BV320" s="46"/>
      <c r="BW320" s="46"/>
      <c r="BX320" s="46"/>
      <c r="BY320" s="46"/>
    </row>
    <row r="321" spans="2:77">
      <c r="B321" s="46"/>
      <c r="C321" s="46"/>
      <c r="D321" s="46"/>
      <c r="E321" s="46"/>
      <c r="F321" s="46"/>
      <c r="G321" s="46"/>
      <c r="H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N321" s="46"/>
      <c r="BO321" s="46"/>
      <c r="BP321" s="46"/>
      <c r="BQ321" s="94"/>
      <c r="BR321" s="46"/>
      <c r="BS321" s="46"/>
      <c r="BT321" s="46"/>
      <c r="BU321" s="46"/>
      <c r="BV321" s="46"/>
      <c r="BW321" s="46"/>
      <c r="BX321" s="46"/>
      <c r="BY321" s="46"/>
    </row>
    <row r="322" spans="2:77">
      <c r="B322" s="46"/>
      <c r="C322" s="46"/>
      <c r="D322" s="46"/>
      <c r="E322" s="46"/>
      <c r="F322" s="46"/>
      <c r="G322" s="46"/>
      <c r="H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N322" s="46"/>
      <c r="BO322" s="46"/>
      <c r="BP322" s="46"/>
      <c r="BQ322" s="94"/>
      <c r="BR322" s="46"/>
      <c r="BS322" s="46"/>
      <c r="BT322" s="46"/>
      <c r="BU322" s="46"/>
      <c r="BV322" s="46"/>
      <c r="BW322" s="46"/>
      <c r="BX322" s="46"/>
      <c r="BY322" s="46"/>
    </row>
    <row r="323" spans="2:77">
      <c r="B323" s="46"/>
      <c r="C323" s="46"/>
      <c r="D323" s="46"/>
      <c r="E323" s="46"/>
      <c r="F323" s="46"/>
      <c r="G323" s="46"/>
      <c r="H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N323" s="46"/>
      <c r="BO323" s="46"/>
      <c r="BP323" s="46"/>
      <c r="BQ323" s="94"/>
      <c r="BR323" s="46"/>
      <c r="BS323" s="46"/>
      <c r="BT323" s="46"/>
      <c r="BU323" s="46"/>
      <c r="BV323" s="46"/>
      <c r="BW323" s="46"/>
      <c r="BX323" s="46"/>
      <c r="BY323" s="46"/>
    </row>
    <row r="324" spans="2:77">
      <c r="B324" s="46"/>
      <c r="C324" s="46"/>
      <c r="D324" s="46"/>
      <c r="E324" s="46"/>
      <c r="F324" s="46"/>
      <c r="G324" s="46"/>
      <c r="H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N324" s="46"/>
      <c r="BO324" s="46"/>
      <c r="BP324" s="46"/>
      <c r="BQ324" s="94"/>
      <c r="BR324" s="46"/>
      <c r="BS324" s="46"/>
      <c r="BT324" s="46"/>
      <c r="BU324" s="46"/>
      <c r="BV324" s="46"/>
      <c r="BW324" s="46"/>
      <c r="BX324" s="46"/>
      <c r="BY324" s="46"/>
    </row>
    <row r="325" spans="2:77">
      <c r="B325" s="46"/>
      <c r="C325" s="46"/>
      <c r="D325" s="46"/>
      <c r="E325" s="46"/>
      <c r="F325" s="46"/>
      <c r="G325" s="46"/>
      <c r="H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N325" s="46"/>
      <c r="BO325" s="46"/>
      <c r="BP325" s="46"/>
      <c r="BQ325" s="94"/>
      <c r="BR325" s="46"/>
      <c r="BS325" s="46"/>
      <c r="BT325" s="46"/>
      <c r="BU325" s="46"/>
      <c r="BV325" s="46"/>
      <c r="BW325" s="46"/>
      <c r="BX325" s="46"/>
      <c r="BY325" s="46"/>
    </row>
    <row r="326" spans="2:77">
      <c r="B326" s="46"/>
      <c r="C326" s="46"/>
      <c r="D326" s="46"/>
      <c r="E326" s="46"/>
      <c r="F326" s="46"/>
      <c r="G326" s="46"/>
      <c r="H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N326" s="46"/>
      <c r="BO326" s="46"/>
      <c r="BP326" s="46"/>
      <c r="BQ326" s="94"/>
      <c r="BR326" s="46"/>
      <c r="BS326" s="46"/>
      <c r="BT326" s="46"/>
      <c r="BU326" s="46"/>
      <c r="BV326" s="46"/>
      <c r="BW326" s="46"/>
      <c r="BX326" s="46"/>
      <c r="BY326" s="46"/>
    </row>
    <row r="327" spans="2:77">
      <c r="B327" s="46"/>
      <c r="C327" s="46"/>
      <c r="D327" s="46"/>
      <c r="E327" s="46"/>
      <c r="F327" s="46"/>
      <c r="G327" s="46"/>
      <c r="H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N327" s="46"/>
      <c r="BO327" s="46"/>
      <c r="BP327" s="46"/>
      <c r="BQ327" s="94"/>
      <c r="BR327" s="46"/>
      <c r="BS327" s="46"/>
      <c r="BT327" s="46"/>
      <c r="BU327" s="46"/>
      <c r="BV327" s="46"/>
      <c r="BW327" s="46"/>
      <c r="BX327" s="46"/>
      <c r="BY327" s="46"/>
    </row>
    <row r="328" spans="2:77">
      <c r="B328" s="46"/>
      <c r="C328" s="46"/>
      <c r="D328" s="46"/>
      <c r="E328" s="46"/>
      <c r="F328" s="46"/>
      <c r="G328" s="46"/>
      <c r="H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N328" s="46"/>
      <c r="BO328" s="46"/>
      <c r="BP328" s="46"/>
      <c r="BQ328" s="94"/>
      <c r="BR328" s="46"/>
      <c r="BS328" s="46"/>
      <c r="BT328" s="46"/>
      <c r="BU328" s="46"/>
      <c r="BV328" s="46"/>
      <c r="BW328" s="46"/>
      <c r="BX328" s="46"/>
      <c r="BY328" s="46"/>
    </row>
    <row r="329" spans="2:77">
      <c r="B329" s="46"/>
      <c r="C329" s="46"/>
      <c r="D329" s="46"/>
      <c r="E329" s="46"/>
      <c r="F329" s="46"/>
      <c r="G329" s="46"/>
      <c r="H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N329" s="46"/>
      <c r="BO329" s="46"/>
      <c r="BP329" s="46"/>
      <c r="BQ329" s="94"/>
      <c r="BR329" s="46"/>
      <c r="BS329" s="46"/>
      <c r="BT329" s="46"/>
      <c r="BU329" s="46"/>
      <c r="BV329" s="46"/>
      <c r="BW329" s="46"/>
      <c r="BX329" s="46"/>
      <c r="BY329" s="46"/>
    </row>
    <row r="330" spans="2:77">
      <c r="B330" s="46"/>
      <c r="C330" s="46"/>
      <c r="D330" s="46"/>
      <c r="E330" s="46"/>
      <c r="F330" s="46"/>
      <c r="G330" s="46"/>
      <c r="H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N330" s="46"/>
      <c r="BO330" s="46"/>
      <c r="BP330" s="46"/>
      <c r="BQ330" s="94"/>
      <c r="BR330" s="46"/>
      <c r="BS330" s="46"/>
      <c r="BT330" s="46"/>
      <c r="BU330" s="46"/>
      <c r="BV330" s="46"/>
      <c r="BW330" s="46"/>
      <c r="BX330" s="46"/>
      <c r="BY330" s="46"/>
    </row>
    <row r="331" spans="2:77">
      <c r="B331" s="46"/>
      <c r="C331" s="46"/>
      <c r="D331" s="46"/>
      <c r="E331" s="46"/>
      <c r="F331" s="46"/>
      <c r="G331" s="46"/>
      <c r="H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N331" s="46"/>
      <c r="BO331" s="46"/>
      <c r="BP331" s="46"/>
      <c r="BQ331" s="94"/>
      <c r="BR331" s="46"/>
      <c r="BS331" s="46"/>
      <c r="BT331" s="46"/>
      <c r="BU331" s="46"/>
      <c r="BV331" s="46"/>
      <c r="BW331" s="46"/>
      <c r="BX331" s="46"/>
      <c r="BY331" s="46"/>
    </row>
    <row r="332" spans="2:77">
      <c r="B332" s="46"/>
      <c r="C332" s="46"/>
      <c r="D332" s="46"/>
      <c r="E332" s="46"/>
      <c r="F332" s="46"/>
      <c r="G332" s="46"/>
      <c r="H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N332" s="46"/>
      <c r="BO332" s="46"/>
      <c r="BP332" s="46"/>
      <c r="BQ332" s="94"/>
      <c r="BR332" s="46"/>
      <c r="BS332" s="46"/>
      <c r="BT332" s="46"/>
      <c r="BU332" s="46"/>
      <c r="BV332" s="46"/>
      <c r="BW332" s="46"/>
      <c r="BX332" s="46"/>
      <c r="BY332" s="46"/>
    </row>
    <row r="333" spans="2:77">
      <c r="B333" s="46"/>
      <c r="C333" s="46"/>
      <c r="D333" s="46"/>
      <c r="E333" s="46"/>
      <c r="F333" s="46"/>
      <c r="G333" s="46"/>
      <c r="H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N333" s="46"/>
      <c r="BO333" s="46"/>
      <c r="BP333" s="46"/>
      <c r="BQ333" s="94"/>
      <c r="BR333" s="46"/>
      <c r="BS333" s="46"/>
      <c r="BT333" s="46"/>
      <c r="BU333" s="46"/>
      <c r="BV333" s="46"/>
      <c r="BW333" s="46"/>
      <c r="BX333" s="46"/>
      <c r="BY333" s="46"/>
    </row>
    <row r="334" spans="2:77">
      <c r="B334" s="46"/>
      <c r="C334" s="46"/>
      <c r="D334" s="46"/>
      <c r="E334" s="46"/>
      <c r="F334" s="46"/>
      <c r="G334" s="46"/>
      <c r="H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N334" s="46"/>
      <c r="BO334" s="46"/>
      <c r="BP334" s="46"/>
      <c r="BQ334" s="94"/>
      <c r="BR334" s="46"/>
      <c r="BS334" s="46"/>
      <c r="BT334" s="46"/>
      <c r="BU334" s="46"/>
      <c r="BV334" s="46"/>
      <c r="BW334" s="46"/>
      <c r="BX334" s="46"/>
      <c r="BY334" s="46"/>
    </row>
    <row r="335" spans="2:77">
      <c r="B335" s="46"/>
      <c r="C335" s="46"/>
      <c r="D335" s="46"/>
      <c r="E335" s="46"/>
      <c r="F335" s="46"/>
      <c r="G335" s="46"/>
      <c r="H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N335" s="46"/>
      <c r="BO335" s="46"/>
      <c r="BP335" s="46"/>
      <c r="BQ335" s="94"/>
      <c r="BR335" s="46"/>
      <c r="BS335" s="46"/>
      <c r="BT335" s="46"/>
      <c r="BU335" s="46"/>
      <c r="BV335" s="46"/>
      <c r="BW335" s="46"/>
      <c r="BX335" s="46"/>
      <c r="BY335" s="46"/>
    </row>
    <row r="336" spans="2:77">
      <c r="B336" s="46"/>
      <c r="C336" s="46"/>
      <c r="D336" s="46"/>
      <c r="E336" s="46"/>
      <c r="F336" s="46"/>
      <c r="G336" s="46"/>
      <c r="H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N336" s="46"/>
      <c r="BO336" s="46"/>
      <c r="BP336" s="46"/>
      <c r="BQ336" s="94"/>
      <c r="BR336" s="46"/>
      <c r="BS336" s="46"/>
      <c r="BT336" s="46"/>
      <c r="BU336" s="46"/>
      <c r="BV336" s="46"/>
      <c r="BW336" s="46"/>
      <c r="BX336" s="46"/>
      <c r="BY336" s="46"/>
    </row>
    <row r="337" spans="2:77">
      <c r="B337" s="46"/>
      <c r="C337" s="46"/>
      <c r="D337" s="46"/>
      <c r="E337" s="46"/>
      <c r="F337" s="46"/>
      <c r="G337" s="46"/>
      <c r="H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N337" s="46"/>
      <c r="BO337" s="46"/>
      <c r="BP337" s="46"/>
      <c r="BQ337" s="94"/>
      <c r="BR337" s="46"/>
      <c r="BS337" s="46"/>
      <c r="BT337" s="46"/>
      <c r="BU337" s="46"/>
      <c r="BV337" s="46"/>
      <c r="BW337" s="46"/>
      <c r="BX337" s="46"/>
      <c r="BY337" s="46"/>
    </row>
    <row r="338" spans="2:77">
      <c r="B338" s="46"/>
      <c r="C338" s="46"/>
      <c r="D338" s="46"/>
      <c r="E338" s="46"/>
      <c r="F338" s="46"/>
      <c r="G338" s="46"/>
      <c r="H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N338" s="46"/>
      <c r="BO338" s="46"/>
      <c r="BP338" s="46"/>
      <c r="BQ338" s="94"/>
      <c r="BR338" s="46"/>
      <c r="BS338" s="46"/>
      <c r="BT338" s="46"/>
      <c r="BU338" s="46"/>
      <c r="BV338" s="46"/>
      <c r="BW338" s="46"/>
      <c r="BX338" s="46"/>
      <c r="BY338" s="46"/>
    </row>
    <row r="339" spans="2:77">
      <c r="B339" s="46"/>
      <c r="C339" s="46"/>
      <c r="D339" s="46"/>
      <c r="E339" s="46"/>
      <c r="F339" s="46"/>
      <c r="G339" s="46"/>
      <c r="H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N339" s="46"/>
      <c r="BO339" s="46"/>
      <c r="BP339" s="46"/>
      <c r="BQ339" s="94"/>
      <c r="BR339" s="46"/>
      <c r="BS339" s="46"/>
      <c r="BT339" s="46"/>
      <c r="BU339" s="46"/>
      <c r="BV339" s="46"/>
      <c r="BW339" s="46"/>
      <c r="BX339" s="46"/>
      <c r="BY339" s="46"/>
    </row>
    <row r="340" spans="2:77">
      <c r="B340" s="46"/>
      <c r="C340" s="46"/>
      <c r="D340" s="46"/>
      <c r="E340" s="46"/>
      <c r="F340" s="46"/>
      <c r="G340" s="46"/>
      <c r="H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N340" s="46"/>
      <c r="BO340" s="46"/>
      <c r="BP340" s="46"/>
      <c r="BQ340" s="94"/>
      <c r="BR340" s="46"/>
      <c r="BS340" s="46"/>
      <c r="BT340" s="46"/>
      <c r="BU340" s="46"/>
      <c r="BV340" s="46"/>
      <c r="BW340" s="46"/>
      <c r="BX340" s="46"/>
      <c r="BY340" s="46"/>
    </row>
    <row r="341" spans="2:77">
      <c r="B341" s="46"/>
      <c r="C341" s="46"/>
      <c r="D341" s="46"/>
      <c r="E341" s="46"/>
      <c r="F341" s="46"/>
      <c r="G341" s="46"/>
      <c r="H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N341" s="46"/>
      <c r="BO341" s="46"/>
      <c r="BP341" s="46"/>
      <c r="BQ341" s="94"/>
      <c r="BR341" s="46"/>
      <c r="BS341" s="46"/>
      <c r="BT341" s="46"/>
      <c r="BU341" s="46"/>
      <c r="BV341" s="46"/>
      <c r="BW341" s="46"/>
      <c r="BX341" s="46"/>
      <c r="BY341" s="46"/>
    </row>
    <row r="342" spans="2:77">
      <c r="B342" s="46"/>
      <c r="C342" s="46"/>
      <c r="D342" s="46"/>
      <c r="E342" s="46"/>
      <c r="F342" s="46"/>
      <c r="G342" s="46"/>
      <c r="H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N342" s="46"/>
      <c r="BO342" s="46"/>
      <c r="BP342" s="46"/>
      <c r="BQ342" s="94"/>
      <c r="BR342" s="46"/>
      <c r="BS342" s="46"/>
      <c r="BT342" s="46"/>
      <c r="BU342" s="46"/>
      <c r="BV342" s="46"/>
      <c r="BW342" s="46"/>
      <c r="BX342" s="46"/>
      <c r="BY342" s="46"/>
    </row>
    <row r="343" spans="2:77">
      <c r="B343" s="46"/>
      <c r="C343" s="46"/>
      <c r="D343" s="46"/>
      <c r="E343" s="46"/>
      <c r="F343" s="46"/>
      <c r="G343" s="46"/>
      <c r="H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N343" s="46"/>
      <c r="BO343" s="46"/>
      <c r="BP343" s="46"/>
      <c r="BQ343" s="94"/>
      <c r="BR343" s="46"/>
      <c r="BS343" s="46"/>
      <c r="BT343" s="46"/>
      <c r="BU343" s="46"/>
      <c r="BV343" s="46"/>
      <c r="BW343" s="46"/>
      <c r="BX343" s="46"/>
      <c r="BY343" s="46"/>
    </row>
    <row r="344" spans="2:77">
      <c r="B344" s="46"/>
      <c r="C344" s="46"/>
      <c r="D344" s="46"/>
      <c r="E344" s="46"/>
      <c r="F344" s="46"/>
      <c r="G344" s="46"/>
      <c r="H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N344" s="46"/>
      <c r="BO344" s="46"/>
      <c r="BP344" s="46"/>
      <c r="BQ344" s="94"/>
      <c r="BR344" s="46"/>
      <c r="BS344" s="46"/>
      <c r="BT344" s="46"/>
      <c r="BU344" s="46"/>
      <c r="BV344" s="46"/>
      <c r="BW344" s="46"/>
      <c r="BX344" s="46"/>
      <c r="BY344" s="46"/>
    </row>
    <row r="345" spans="2:77">
      <c r="B345" s="46"/>
      <c r="C345" s="46"/>
      <c r="D345" s="46"/>
      <c r="E345" s="46"/>
      <c r="F345" s="46"/>
      <c r="G345" s="46"/>
      <c r="H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N345" s="46"/>
      <c r="BO345" s="46"/>
      <c r="BP345" s="46"/>
      <c r="BQ345" s="94"/>
      <c r="BR345" s="46"/>
      <c r="BS345" s="46"/>
      <c r="BT345" s="46"/>
      <c r="BU345" s="46"/>
      <c r="BV345" s="46"/>
      <c r="BW345" s="46"/>
      <c r="BX345" s="46"/>
      <c r="BY345" s="46"/>
    </row>
    <row r="346" spans="2:77">
      <c r="B346" s="46"/>
      <c r="C346" s="46"/>
      <c r="D346" s="46"/>
      <c r="E346" s="46"/>
      <c r="F346" s="46"/>
      <c r="G346" s="46"/>
      <c r="H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N346" s="46"/>
      <c r="BO346" s="46"/>
      <c r="BP346" s="46"/>
      <c r="BQ346" s="94"/>
      <c r="BR346" s="46"/>
      <c r="BS346" s="46"/>
      <c r="BT346" s="46"/>
      <c r="BU346" s="46"/>
      <c r="BV346" s="46"/>
      <c r="BW346" s="46"/>
      <c r="BX346" s="46"/>
      <c r="BY346" s="46"/>
    </row>
    <row r="347" spans="2:77">
      <c r="B347" s="46"/>
      <c r="C347" s="46"/>
      <c r="D347" s="46"/>
      <c r="E347" s="46"/>
      <c r="F347" s="46"/>
      <c r="G347" s="46"/>
      <c r="H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N347" s="46"/>
      <c r="BO347" s="46"/>
      <c r="BP347" s="46"/>
      <c r="BQ347" s="94"/>
      <c r="BR347" s="46"/>
      <c r="BS347" s="46"/>
      <c r="BT347" s="46"/>
      <c r="BU347" s="46"/>
      <c r="BV347" s="46"/>
      <c r="BW347" s="46"/>
      <c r="BX347" s="46"/>
      <c r="BY347" s="46"/>
    </row>
    <row r="348" spans="2:77">
      <c r="B348" s="46"/>
      <c r="C348" s="46"/>
      <c r="D348" s="46"/>
      <c r="E348" s="46"/>
      <c r="F348" s="46"/>
      <c r="G348" s="46"/>
      <c r="H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N348" s="46"/>
      <c r="BO348" s="46"/>
      <c r="BP348" s="46"/>
      <c r="BQ348" s="94"/>
      <c r="BR348" s="46"/>
      <c r="BS348" s="46"/>
      <c r="BT348" s="46"/>
      <c r="BU348" s="46"/>
      <c r="BV348" s="46"/>
      <c r="BW348" s="46"/>
      <c r="BX348" s="46"/>
      <c r="BY348" s="46"/>
    </row>
    <row r="349" spans="2:77">
      <c r="B349" s="46"/>
      <c r="C349" s="46"/>
      <c r="D349" s="46"/>
      <c r="E349" s="46"/>
      <c r="F349" s="46"/>
      <c r="G349" s="46"/>
      <c r="H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N349" s="46"/>
      <c r="BO349" s="46"/>
      <c r="BP349" s="46"/>
      <c r="BQ349" s="94"/>
      <c r="BR349" s="46"/>
      <c r="BS349" s="46"/>
      <c r="BT349" s="46"/>
      <c r="BU349" s="46"/>
      <c r="BV349" s="46"/>
      <c r="BW349" s="46"/>
      <c r="BX349" s="46"/>
      <c r="BY349" s="46"/>
    </row>
    <row r="350" spans="2:77">
      <c r="B350" s="46"/>
      <c r="C350" s="46"/>
      <c r="D350" s="46"/>
      <c r="E350" s="46"/>
      <c r="F350" s="46"/>
      <c r="G350" s="46"/>
      <c r="H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N350" s="46"/>
      <c r="BO350" s="46"/>
      <c r="BP350" s="46"/>
      <c r="BQ350" s="94"/>
      <c r="BR350" s="46"/>
      <c r="BS350" s="46"/>
      <c r="BT350" s="46"/>
      <c r="BU350" s="46"/>
      <c r="BV350" s="46"/>
      <c r="BW350" s="46"/>
      <c r="BX350" s="46"/>
      <c r="BY350" s="46"/>
    </row>
    <row r="351" spans="2:77">
      <c r="B351" s="46"/>
      <c r="C351" s="46"/>
      <c r="D351" s="46"/>
      <c r="E351" s="46"/>
      <c r="F351" s="46"/>
      <c r="G351" s="46"/>
      <c r="H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N351" s="46"/>
      <c r="BO351" s="46"/>
      <c r="BP351" s="46"/>
      <c r="BQ351" s="94"/>
      <c r="BR351" s="46"/>
      <c r="BS351" s="46"/>
      <c r="BT351" s="46"/>
      <c r="BU351" s="46"/>
      <c r="BV351" s="46"/>
      <c r="BW351" s="46"/>
      <c r="BX351" s="46"/>
      <c r="BY351" s="46"/>
    </row>
    <row r="352" spans="2:77">
      <c r="B352" s="46"/>
      <c r="C352" s="46"/>
      <c r="D352" s="46"/>
      <c r="E352" s="46"/>
      <c r="F352" s="46"/>
      <c r="G352" s="46"/>
      <c r="H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N352" s="46"/>
      <c r="BO352" s="46"/>
      <c r="BP352" s="46"/>
      <c r="BQ352" s="94"/>
      <c r="BR352" s="46"/>
      <c r="BS352" s="46"/>
      <c r="BT352" s="46"/>
      <c r="BU352" s="46"/>
      <c r="BV352" s="46"/>
      <c r="BW352" s="46"/>
      <c r="BX352" s="46"/>
      <c r="BY352" s="46"/>
    </row>
    <row r="353" spans="2:77">
      <c r="B353" s="46"/>
      <c r="C353" s="46"/>
      <c r="D353" s="46"/>
      <c r="E353" s="46"/>
      <c r="F353" s="46"/>
      <c r="G353" s="46"/>
      <c r="H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N353" s="46"/>
      <c r="BO353" s="46"/>
      <c r="BP353" s="46"/>
      <c r="BQ353" s="94"/>
      <c r="BR353" s="46"/>
      <c r="BS353" s="46"/>
      <c r="BT353" s="46"/>
      <c r="BU353" s="46"/>
      <c r="BV353" s="46"/>
      <c r="BW353" s="46"/>
      <c r="BX353" s="46"/>
      <c r="BY353" s="46"/>
    </row>
    <row r="354" spans="2:77">
      <c r="B354" s="46"/>
      <c r="C354" s="46"/>
      <c r="D354" s="46"/>
      <c r="E354" s="46"/>
      <c r="F354" s="46"/>
      <c r="G354" s="46"/>
      <c r="H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N354" s="46"/>
      <c r="BO354" s="46"/>
      <c r="BP354" s="46"/>
      <c r="BQ354" s="94"/>
      <c r="BR354" s="46"/>
      <c r="BS354" s="46"/>
      <c r="BT354" s="46"/>
      <c r="BU354" s="46"/>
      <c r="BV354" s="46"/>
      <c r="BW354" s="46"/>
      <c r="BX354" s="46"/>
      <c r="BY354" s="46"/>
    </row>
    <row r="355" spans="2:77">
      <c r="B355" s="46"/>
      <c r="C355" s="46"/>
      <c r="D355" s="46"/>
      <c r="E355" s="46"/>
      <c r="F355" s="46"/>
      <c r="G355" s="46"/>
      <c r="H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N355" s="46"/>
      <c r="BO355" s="46"/>
      <c r="BP355" s="46"/>
      <c r="BQ355" s="94"/>
      <c r="BR355" s="46"/>
      <c r="BS355" s="46"/>
      <c r="BT355" s="46"/>
      <c r="BU355" s="46"/>
      <c r="BV355" s="46"/>
      <c r="BW355" s="46"/>
      <c r="BX355" s="46"/>
      <c r="BY355" s="46"/>
    </row>
    <row r="356" spans="2:77">
      <c r="B356" s="46"/>
      <c r="C356" s="46"/>
      <c r="D356" s="46"/>
      <c r="E356" s="46"/>
      <c r="F356" s="46"/>
      <c r="G356" s="46"/>
      <c r="H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N356" s="46"/>
      <c r="BO356" s="46"/>
      <c r="BP356" s="46"/>
      <c r="BQ356" s="94"/>
      <c r="BR356" s="46"/>
      <c r="BS356" s="46"/>
      <c r="BT356" s="46"/>
      <c r="BU356" s="46"/>
      <c r="BV356" s="46"/>
      <c r="BW356" s="46"/>
      <c r="BX356" s="46"/>
      <c r="BY356" s="46"/>
    </row>
    <row r="357" spans="2:77">
      <c r="B357" s="46"/>
      <c r="C357" s="46"/>
      <c r="D357" s="46"/>
      <c r="E357" s="46"/>
      <c r="F357" s="46"/>
      <c r="G357" s="46"/>
      <c r="H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N357" s="46"/>
      <c r="BO357" s="46"/>
      <c r="BP357" s="46"/>
      <c r="BQ357" s="94"/>
      <c r="BR357" s="46"/>
      <c r="BS357" s="46"/>
      <c r="BT357" s="46"/>
      <c r="BU357" s="46"/>
      <c r="BV357" s="46"/>
      <c r="BW357" s="46"/>
      <c r="BX357" s="46"/>
      <c r="BY357" s="46"/>
    </row>
    <row r="358" spans="2:77">
      <c r="B358" s="46"/>
      <c r="C358" s="46"/>
      <c r="D358" s="46"/>
      <c r="E358" s="46"/>
      <c r="F358" s="46"/>
      <c r="G358" s="46"/>
      <c r="H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N358" s="46"/>
      <c r="BO358" s="46"/>
      <c r="BP358" s="46"/>
      <c r="BQ358" s="94"/>
      <c r="BR358" s="46"/>
      <c r="BS358" s="46"/>
      <c r="BT358" s="46"/>
      <c r="BU358" s="46"/>
      <c r="BV358" s="46"/>
      <c r="BW358" s="46"/>
      <c r="BX358" s="46"/>
      <c r="BY358" s="46"/>
    </row>
    <row r="359" spans="2:77">
      <c r="B359" s="46"/>
      <c r="C359" s="46"/>
      <c r="D359" s="46"/>
      <c r="E359" s="46"/>
      <c r="F359" s="46"/>
      <c r="G359" s="46"/>
      <c r="H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N359" s="46"/>
      <c r="BO359" s="46"/>
      <c r="BP359" s="46"/>
      <c r="BQ359" s="94"/>
      <c r="BR359" s="46"/>
      <c r="BS359" s="46"/>
      <c r="BT359" s="46"/>
      <c r="BU359" s="46"/>
      <c r="BV359" s="46"/>
      <c r="BW359" s="46"/>
      <c r="BX359" s="46"/>
      <c r="BY359" s="46"/>
    </row>
    <row r="360" spans="2:77">
      <c r="B360" s="46"/>
      <c r="C360" s="46"/>
      <c r="D360" s="46"/>
      <c r="E360" s="46"/>
      <c r="F360" s="46"/>
      <c r="G360" s="46"/>
      <c r="H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N360" s="46"/>
      <c r="BO360" s="46"/>
      <c r="BP360" s="46"/>
      <c r="BQ360" s="94"/>
      <c r="BR360" s="46"/>
      <c r="BS360" s="46"/>
      <c r="BT360" s="46"/>
      <c r="BU360" s="46"/>
      <c r="BV360" s="46"/>
      <c r="BW360" s="46"/>
      <c r="BX360" s="46"/>
      <c r="BY360" s="46"/>
    </row>
    <row r="361" spans="2:77">
      <c r="B361" s="46"/>
      <c r="C361" s="46"/>
      <c r="D361" s="46"/>
      <c r="E361" s="46"/>
      <c r="F361" s="46"/>
      <c r="G361" s="46"/>
      <c r="H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N361" s="46"/>
      <c r="BO361" s="46"/>
      <c r="BP361" s="46"/>
      <c r="BQ361" s="94"/>
      <c r="BR361" s="46"/>
      <c r="BS361" s="46"/>
      <c r="BT361" s="46"/>
      <c r="BU361" s="46"/>
      <c r="BV361" s="46"/>
      <c r="BW361" s="46"/>
      <c r="BX361" s="46"/>
      <c r="BY361" s="46"/>
    </row>
    <row r="362" spans="2:77">
      <c r="B362" s="46"/>
      <c r="C362" s="46"/>
      <c r="D362" s="46"/>
      <c r="E362" s="46"/>
      <c r="F362" s="46"/>
      <c r="G362" s="46"/>
      <c r="H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N362" s="46"/>
      <c r="BO362" s="46"/>
      <c r="BP362" s="46"/>
      <c r="BQ362" s="94"/>
      <c r="BR362" s="46"/>
      <c r="BS362" s="46"/>
      <c r="BT362" s="46"/>
      <c r="BU362" s="46"/>
      <c r="BV362" s="46"/>
      <c r="BW362" s="46"/>
      <c r="BX362" s="46"/>
      <c r="BY362" s="46"/>
    </row>
    <row r="363" spans="2:77">
      <c r="B363" s="46"/>
      <c r="C363" s="46"/>
      <c r="D363" s="46"/>
      <c r="E363" s="46"/>
      <c r="F363" s="46"/>
      <c r="G363" s="46"/>
      <c r="H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N363" s="46"/>
      <c r="BO363" s="46"/>
      <c r="BP363" s="46"/>
      <c r="BQ363" s="94"/>
      <c r="BR363" s="46"/>
      <c r="BS363" s="46"/>
      <c r="BT363" s="46"/>
      <c r="BU363" s="46"/>
      <c r="BV363" s="46"/>
      <c r="BW363" s="46"/>
      <c r="BX363" s="46"/>
      <c r="BY363" s="46"/>
    </row>
    <row r="364" spans="2:77">
      <c r="B364" s="46"/>
      <c r="C364" s="46"/>
      <c r="D364" s="46"/>
      <c r="E364" s="46"/>
      <c r="F364" s="46"/>
      <c r="G364" s="46"/>
      <c r="H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N364" s="46"/>
      <c r="BO364" s="46"/>
      <c r="BP364" s="46"/>
      <c r="BQ364" s="94"/>
      <c r="BR364" s="46"/>
      <c r="BS364" s="46"/>
      <c r="BT364" s="46"/>
      <c r="BU364" s="46"/>
      <c r="BV364" s="46"/>
      <c r="BW364" s="46"/>
      <c r="BX364" s="46"/>
      <c r="BY364" s="46"/>
    </row>
    <row r="365" spans="2:77">
      <c r="B365" s="46"/>
      <c r="C365" s="46"/>
      <c r="D365" s="46"/>
      <c r="E365" s="46"/>
      <c r="F365" s="46"/>
      <c r="G365" s="46"/>
      <c r="H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N365" s="46"/>
      <c r="BO365" s="46"/>
      <c r="BP365" s="46"/>
      <c r="BQ365" s="94"/>
      <c r="BR365" s="46"/>
      <c r="BS365" s="46"/>
      <c r="BT365" s="46"/>
      <c r="BU365" s="46"/>
      <c r="BV365" s="46"/>
      <c r="BW365" s="46"/>
      <c r="BX365" s="46"/>
      <c r="BY365" s="46"/>
    </row>
    <row r="366" spans="2:77">
      <c r="B366" s="46"/>
      <c r="C366" s="46"/>
      <c r="D366" s="46"/>
      <c r="E366" s="46"/>
      <c r="F366" s="46"/>
      <c r="G366" s="46"/>
      <c r="H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N366" s="46"/>
      <c r="BO366" s="46"/>
      <c r="BP366" s="46"/>
      <c r="BQ366" s="94"/>
      <c r="BR366" s="46"/>
      <c r="BS366" s="46"/>
      <c r="BT366" s="46"/>
      <c r="BU366" s="46"/>
      <c r="BV366" s="46"/>
      <c r="BW366" s="46"/>
      <c r="BX366" s="46"/>
      <c r="BY366" s="46"/>
    </row>
    <row r="367" spans="2:77">
      <c r="B367" s="46"/>
      <c r="C367" s="46"/>
      <c r="D367" s="46"/>
      <c r="E367" s="46"/>
      <c r="F367" s="46"/>
      <c r="G367" s="46"/>
      <c r="H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N367" s="46"/>
      <c r="BO367" s="46"/>
      <c r="BP367" s="46"/>
      <c r="BQ367" s="94"/>
      <c r="BR367" s="46"/>
      <c r="BS367" s="46"/>
      <c r="BT367" s="46"/>
      <c r="BU367" s="46"/>
      <c r="BV367" s="46"/>
      <c r="BW367" s="46"/>
      <c r="BX367" s="46"/>
      <c r="BY367" s="46"/>
    </row>
    <row r="368" spans="2:77">
      <c r="B368" s="46"/>
      <c r="C368" s="46"/>
      <c r="D368" s="46"/>
      <c r="E368" s="46"/>
      <c r="F368" s="46"/>
      <c r="G368" s="46"/>
      <c r="H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N368" s="46"/>
      <c r="BO368" s="46"/>
      <c r="BP368" s="46"/>
      <c r="BQ368" s="94"/>
      <c r="BR368" s="46"/>
      <c r="BS368" s="46"/>
      <c r="BT368" s="46"/>
      <c r="BU368" s="46"/>
      <c r="BV368" s="46"/>
      <c r="BW368" s="46"/>
      <c r="BX368" s="46"/>
      <c r="BY368" s="46"/>
    </row>
    <row r="369" spans="2:77">
      <c r="B369" s="46"/>
      <c r="C369" s="46"/>
      <c r="D369" s="46"/>
      <c r="E369" s="46"/>
      <c r="F369" s="46"/>
      <c r="G369" s="46"/>
      <c r="H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N369" s="46"/>
      <c r="BO369" s="46"/>
      <c r="BP369" s="46"/>
      <c r="BQ369" s="94"/>
      <c r="BR369" s="46"/>
      <c r="BS369" s="46"/>
      <c r="BT369" s="46"/>
      <c r="BU369" s="46"/>
      <c r="BV369" s="46"/>
      <c r="BW369" s="46"/>
      <c r="BX369" s="46"/>
      <c r="BY369" s="46"/>
    </row>
    <row r="370" spans="2:77">
      <c r="B370" s="46"/>
      <c r="C370" s="46"/>
      <c r="D370" s="46"/>
      <c r="E370" s="46"/>
      <c r="F370" s="46"/>
      <c r="G370" s="46"/>
      <c r="H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N370" s="46"/>
      <c r="BO370" s="46"/>
      <c r="BP370" s="46"/>
      <c r="BQ370" s="94"/>
      <c r="BR370" s="46"/>
      <c r="BS370" s="46"/>
      <c r="BT370" s="46"/>
      <c r="BU370" s="46"/>
      <c r="BV370" s="46"/>
      <c r="BW370" s="46"/>
      <c r="BX370" s="46"/>
      <c r="BY370" s="46"/>
    </row>
    <row r="371" spans="2:77">
      <c r="B371" s="46"/>
      <c r="C371" s="46"/>
      <c r="D371" s="46"/>
      <c r="E371" s="46"/>
      <c r="F371" s="46"/>
      <c r="G371" s="46"/>
      <c r="H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N371" s="46"/>
      <c r="BO371" s="46"/>
      <c r="BP371" s="46"/>
      <c r="BQ371" s="94"/>
      <c r="BR371" s="46"/>
      <c r="BS371" s="46"/>
      <c r="BT371" s="46"/>
      <c r="BU371" s="46"/>
      <c r="BV371" s="46"/>
      <c r="BW371" s="46"/>
      <c r="BX371" s="46"/>
      <c r="BY371" s="46"/>
    </row>
    <row r="372" spans="2:77">
      <c r="B372" s="46"/>
      <c r="C372" s="46"/>
      <c r="D372" s="46"/>
      <c r="E372" s="46"/>
      <c r="F372" s="46"/>
      <c r="G372" s="46"/>
      <c r="H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N372" s="46"/>
      <c r="BO372" s="46"/>
      <c r="BP372" s="46"/>
      <c r="BQ372" s="94"/>
      <c r="BR372" s="46"/>
      <c r="BS372" s="46"/>
      <c r="BT372" s="46"/>
      <c r="BU372" s="46"/>
      <c r="BV372" s="46"/>
      <c r="BW372" s="46"/>
      <c r="BX372" s="46"/>
      <c r="BY372" s="46"/>
    </row>
    <row r="373" spans="2:77">
      <c r="B373" s="46"/>
      <c r="C373" s="46"/>
      <c r="D373" s="46"/>
      <c r="E373" s="46"/>
      <c r="F373" s="46"/>
      <c r="G373" s="46"/>
      <c r="H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N373" s="46"/>
      <c r="BO373" s="46"/>
      <c r="BP373" s="46"/>
      <c r="BQ373" s="94"/>
      <c r="BR373" s="46"/>
      <c r="BS373" s="46"/>
      <c r="BT373" s="46"/>
      <c r="BU373" s="46"/>
      <c r="BV373" s="46"/>
      <c r="BW373" s="46"/>
      <c r="BX373" s="46"/>
      <c r="BY373" s="46"/>
    </row>
    <row r="374" spans="2:77">
      <c r="B374" s="46"/>
      <c r="C374" s="46"/>
      <c r="D374" s="46"/>
      <c r="E374" s="46"/>
      <c r="F374" s="46"/>
      <c r="G374" s="46"/>
      <c r="H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N374" s="46"/>
      <c r="BO374" s="46"/>
      <c r="BP374" s="46"/>
      <c r="BQ374" s="94"/>
      <c r="BR374" s="46"/>
      <c r="BS374" s="46"/>
      <c r="BT374" s="46"/>
      <c r="BU374" s="46"/>
      <c r="BV374" s="46"/>
      <c r="BW374" s="46"/>
      <c r="BX374" s="46"/>
      <c r="BY374" s="46"/>
    </row>
    <row r="375" spans="2:77">
      <c r="B375" s="46"/>
      <c r="C375" s="46"/>
      <c r="D375" s="46"/>
      <c r="E375" s="46"/>
      <c r="F375" s="46"/>
      <c r="G375" s="46"/>
      <c r="H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N375" s="46"/>
      <c r="BO375" s="46"/>
      <c r="BP375" s="46"/>
      <c r="BQ375" s="94"/>
      <c r="BR375" s="46"/>
      <c r="BS375" s="46"/>
      <c r="BT375" s="46"/>
      <c r="BU375" s="46"/>
      <c r="BV375" s="46"/>
      <c r="BW375" s="46"/>
      <c r="BX375" s="46"/>
      <c r="BY375" s="46"/>
    </row>
    <row r="376" spans="2:77">
      <c r="B376" s="46"/>
      <c r="C376" s="46"/>
      <c r="D376" s="46"/>
      <c r="E376" s="46"/>
      <c r="F376" s="46"/>
      <c r="G376" s="46"/>
      <c r="H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N376" s="46"/>
      <c r="BO376" s="46"/>
      <c r="BP376" s="46"/>
      <c r="BQ376" s="94"/>
      <c r="BR376" s="46"/>
      <c r="BS376" s="46"/>
      <c r="BT376" s="46"/>
      <c r="BU376" s="46"/>
      <c r="BV376" s="46"/>
      <c r="BW376" s="46"/>
      <c r="BX376" s="46"/>
      <c r="BY376" s="46"/>
    </row>
    <row r="377" spans="2:77">
      <c r="B377" s="46"/>
      <c r="C377" s="46"/>
      <c r="D377" s="46"/>
      <c r="E377" s="46"/>
      <c r="F377" s="46"/>
      <c r="G377" s="46"/>
      <c r="H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N377" s="46"/>
      <c r="BO377" s="46"/>
      <c r="BP377" s="46"/>
      <c r="BQ377" s="94"/>
      <c r="BR377" s="46"/>
      <c r="BS377" s="46"/>
      <c r="BT377" s="46"/>
      <c r="BU377" s="46"/>
      <c r="BV377" s="46"/>
      <c r="BW377" s="46"/>
      <c r="BX377" s="46"/>
      <c r="BY377" s="46"/>
    </row>
    <row r="378" spans="2:77">
      <c r="B378" s="46"/>
      <c r="C378" s="46"/>
      <c r="D378" s="46"/>
      <c r="E378" s="46"/>
      <c r="F378" s="46"/>
      <c r="G378" s="46"/>
      <c r="H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N378" s="46"/>
      <c r="BO378" s="46"/>
      <c r="BP378" s="46"/>
      <c r="BQ378" s="94"/>
      <c r="BR378" s="46"/>
      <c r="BS378" s="46"/>
      <c r="BT378" s="46"/>
      <c r="BU378" s="46"/>
      <c r="BV378" s="46"/>
      <c r="BW378" s="46"/>
      <c r="BX378" s="46"/>
      <c r="BY378" s="46"/>
    </row>
    <row r="379" spans="2:77">
      <c r="B379" s="46"/>
      <c r="C379" s="46"/>
      <c r="D379" s="46"/>
      <c r="E379" s="46"/>
      <c r="F379" s="46"/>
      <c r="G379" s="46"/>
      <c r="H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N379" s="46"/>
      <c r="BO379" s="46"/>
      <c r="BP379" s="46"/>
      <c r="BQ379" s="94"/>
      <c r="BR379" s="46"/>
      <c r="BS379" s="46"/>
      <c r="BT379" s="46"/>
      <c r="BU379" s="46"/>
      <c r="BV379" s="46"/>
      <c r="BW379" s="46"/>
      <c r="BX379" s="46"/>
      <c r="BY379" s="46"/>
    </row>
    <row r="380" spans="2:77">
      <c r="B380" s="46"/>
      <c r="C380" s="46"/>
      <c r="D380" s="46"/>
      <c r="E380" s="46"/>
      <c r="F380" s="46"/>
      <c r="G380" s="46"/>
      <c r="H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N380" s="46"/>
      <c r="BO380" s="46"/>
      <c r="BP380" s="46"/>
      <c r="BQ380" s="94"/>
      <c r="BR380" s="46"/>
      <c r="BS380" s="46"/>
      <c r="BT380" s="46"/>
      <c r="BU380" s="46"/>
      <c r="BV380" s="46"/>
      <c r="BW380" s="46"/>
      <c r="BX380" s="46"/>
      <c r="BY380" s="46"/>
    </row>
    <row r="381" spans="2:77">
      <c r="B381" s="46"/>
      <c r="C381" s="46"/>
      <c r="D381" s="46"/>
      <c r="E381" s="46"/>
      <c r="F381" s="46"/>
      <c r="G381" s="46"/>
      <c r="H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N381" s="46"/>
      <c r="BO381" s="46"/>
      <c r="BP381" s="46"/>
      <c r="BQ381" s="94"/>
      <c r="BR381" s="46"/>
      <c r="BS381" s="46"/>
      <c r="BT381" s="46"/>
      <c r="BU381" s="46"/>
      <c r="BV381" s="46"/>
      <c r="BW381" s="46"/>
      <c r="BX381" s="46"/>
      <c r="BY381" s="46"/>
    </row>
    <row r="382" spans="2:77">
      <c r="B382" s="46"/>
      <c r="C382" s="46"/>
      <c r="D382" s="46"/>
      <c r="E382" s="46"/>
      <c r="F382" s="46"/>
      <c r="G382" s="46"/>
      <c r="H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N382" s="46"/>
      <c r="BO382" s="46"/>
      <c r="BP382" s="46"/>
      <c r="BQ382" s="94"/>
      <c r="BR382" s="46"/>
      <c r="BS382" s="46"/>
      <c r="BT382" s="46"/>
      <c r="BU382" s="46"/>
      <c r="BV382" s="46"/>
      <c r="BW382" s="46"/>
      <c r="BX382" s="46"/>
      <c r="BY382" s="46"/>
    </row>
    <row r="383" spans="2:77">
      <c r="B383" s="46"/>
      <c r="C383" s="46"/>
      <c r="D383" s="46"/>
      <c r="E383" s="46"/>
      <c r="F383" s="46"/>
      <c r="G383" s="46"/>
      <c r="H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N383" s="46"/>
      <c r="BO383" s="46"/>
      <c r="BP383" s="46"/>
      <c r="BQ383" s="94"/>
      <c r="BR383" s="46"/>
      <c r="BS383" s="46"/>
      <c r="BT383" s="46"/>
      <c r="BU383" s="46"/>
      <c r="BV383" s="46"/>
      <c r="BW383" s="46"/>
      <c r="BX383" s="46"/>
      <c r="BY383" s="46"/>
    </row>
    <row r="384" spans="2:77">
      <c r="B384" s="46"/>
      <c r="C384" s="46"/>
      <c r="D384" s="46"/>
      <c r="E384" s="46"/>
      <c r="F384" s="46"/>
      <c r="G384" s="46"/>
      <c r="H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N384" s="46"/>
      <c r="BO384" s="46"/>
      <c r="BP384" s="46"/>
      <c r="BQ384" s="94"/>
      <c r="BR384" s="46"/>
      <c r="BS384" s="46"/>
      <c r="BT384" s="46"/>
      <c r="BU384" s="46"/>
      <c r="BV384" s="46"/>
      <c r="BW384" s="46"/>
      <c r="BX384" s="46"/>
      <c r="BY384" s="46"/>
    </row>
    <row r="385" spans="2:77">
      <c r="B385" s="46"/>
      <c r="C385" s="46"/>
      <c r="D385" s="46"/>
      <c r="E385" s="46"/>
      <c r="F385" s="46"/>
      <c r="G385" s="46"/>
      <c r="H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N385" s="46"/>
      <c r="BO385" s="46"/>
      <c r="BP385" s="46"/>
      <c r="BQ385" s="94"/>
      <c r="BR385" s="46"/>
      <c r="BS385" s="46"/>
      <c r="BT385" s="46"/>
      <c r="BU385" s="46"/>
      <c r="BV385" s="46"/>
      <c r="BW385" s="46"/>
      <c r="BX385" s="46"/>
      <c r="BY385" s="46"/>
    </row>
    <row r="386" spans="2:77">
      <c r="B386" s="46"/>
      <c r="C386" s="46"/>
      <c r="D386" s="46"/>
      <c r="E386" s="46"/>
      <c r="F386" s="46"/>
      <c r="G386" s="46"/>
      <c r="H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N386" s="46"/>
      <c r="BO386" s="46"/>
      <c r="BP386" s="46"/>
      <c r="BQ386" s="94"/>
      <c r="BR386" s="46"/>
      <c r="BS386" s="46"/>
      <c r="BT386" s="46"/>
      <c r="BU386" s="46"/>
      <c r="BV386" s="46"/>
      <c r="BW386" s="46"/>
      <c r="BX386" s="46"/>
      <c r="BY386" s="46"/>
    </row>
    <row r="387" spans="2:77">
      <c r="B387" s="46"/>
      <c r="C387" s="46"/>
      <c r="D387" s="46"/>
      <c r="E387" s="46"/>
      <c r="F387" s="46"/>
      <c r="G387" s="46"/>
      <c r="H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N387" s="46"/>
      <c r="BO387" s="46"/>
      <c r="BP387" s="46"/>
      <c r="BQ387" s="94"/>
      <c r="BR387" s="46"/>
      <c r="BS387" s="46"/>
      <c r="BT387" s="46"/>
      <c r="BU387" s="46"/>
      <c r="BV387" s="46"/>
      <c r="BW387" s="46"/>
      <c r="BX387" s="46"/>
      <c r="BY387" s="46"/>
    </row>
    <row r="388" spans="2:77">
      <c r="B388" s="46"/>
      <c r="C388" s="46"/>
      <c r="D388" s="46"/>
      <c r="E388" s="46"/>
      <c r="F388" s="46"/>
      <c r="G388" s="46"/>
      <c r="H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N388" s="46"/>
      <c r="BO388" s="46"/>
      <c r="BP388" s="46"/>
      <c r="BQ388" s="94"/>
      <c r="BR388" s="46"/>
      <c r="BS388" s="46"/>
      <c r="BT388" s="46"/>
      <c r="BU388" s="46"/>
      <c r="BV388" s="46"/>
      <c r="BW388" s="46"/>
      <c r="BX388" s="46"/>
      <c r="BY388" s="46"/>
    </row>
    <row r="389" spans="2:77">
      <c r="B389" s="46"/>
      <c r="C389" s="46"/>
      <c r="D389" s="46"/>
      <c r="E389" s="46"/>
      <c r="F389" s="46"/>
      <c r="G389" s="46"/>
      <c r="H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N389" s="46"/>
      <c r="BO389" s="46"/>
      <c r="BP389" s="46"/>
      <c r="BQ389" s="94"/>
      <c r="BR389" s="46"/>
      <c r="BS389" s="46"/>
      <c r="BT389" s="46"/>
      <c r="BU389" s="46"/>
      <c r="BV389" s="46"/>
      <c r="BW389" s="46"/>
      <c r="BX389" s="46"/>
      <c r="BY389" s="46"/>
    </row>
    <row r="390" spans="2:77">
      <c r="B390" s="46"/>
      <c r="C390" s="46"/>
      <c r="D390" s="46"/>
      <c r="E390" s="46"/>
      <c r="F390" s="46"/>
      <c r="G390" s="46"/>
      <c r="H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N390" s="46"/>
      <c r="BO390" s="46"/>
      <c r="BP390" s="46"/>
      <c r="BQ390" s="94"/>
      <c r="BR390" s="46"/>
      <c r="BS390" s="46"/>
      <c r="BT390" s="46"/>
      <c r="BU390" s="46"/>
      <c r="BV390" s="46"/>
      <c r="BW390" s="46"/>
      <c r="BX390" s="46"/>
      <c r="BY390" s="46"/>
    </row>
    <row r="391" spans="2:77">
      <c r="B391" s="46"/>
      <c r="C391" s="46"/>
      <c r="D391" s="46"/>
      <c r="E391" s="46"/>
      <c r="F391" s="46"/>
      <c r="G391" s="46"/>
      <c r="H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N391" s="46"/>
      <c r="BO391" s="46"/>
      <c r="BP391" s="46"/>
      <c r="BQ391" s="94"/>
      <c r="BR391" s="46"/>
      <c r="BS391" s="46"/>
      <c r="BT391" s="46"/>
      <c r="BU391" s="46"/>
      <c r="BV391" s="46"/>
      <c r="BW391" s="46"/>
      <c r="BX391" s="46"/>
      <c r="BY391" s="46"/>
    </row>
    <row r="392" spans="2:77">
      <c r="B392" s="46"/>
      <c r="C392" s="46"/>
      <c r="D392" s="46"/>
      <c r="E392" s="46"/>
      <c r="F392" s="46"/>
      <c r="G392" s="46"/>
      <c r="H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N392" s="46"/>
      <c r="BO392" s="46"/>
      <c r="BP392" s="46"/>
      <c r="BQ392" s="94"/>
      <c r="BR392" s="46"/>
      <c r="BS392" s="46"/>
      <c r="BT392" s="46"/>
      <c r="BU392" s="46"/>
      <c r="BV392" s="46"/>
      <c r="BW392" s="46"/>
      <c r="BX392" s="46"/>
      <c r="BY392" s="46"/>
    </row>
    <row r="393" spans="2:77">
      <c r="B393" s="46"/>
      <c r="C393" s="46"/>
      <c r="D393" s="46"/>
      <c r="E393" s="46"/>
      <c r="F393" s="46"/>
      <c r="G393" s="46"/>
      <c r="H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N393" s="46"/>
      <c r="BO393" s="46"/>
      <c r="BP393" s="46"/>
      <c r="BQ393" s="94"/>
      <c r="BR393" s="46"/>
      <c r="BS393" s="46"/>
      <c r="BT393" s="46"/>
      <c r="BU393" s="46"/>
      <c r="BV393" s="46"/>
      <c r="BW393" s="46"/>
      <c r="BX393" s="46"/>
      <c r="BY393" s="46"/>
    </row>
    <row r="394" spans="2:77">
      <c r="B394" s="46"/>
      <c r="C394" s="46"/>
      <c r="D394" s="46"/>
      <c r="E394" s="46"/>
      <c r="F394" s="46"/>
      <c r="G394" s="46"/>
      <c r="H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N394" s="46"/>
      <c r="BO394" s="46"/>
      <c r="BP394" s="46"/>
      <c r="BQ394" s="94"/>
      <c r="BR394" s="46"/>
      <c r="BS394" s="46"/>
      <c r="BT394" s="46"/>
      <c r="BU394" s="46"/>
      <c r="BV394" s="46"/>
      <c r="BW394" s="46"/>
      <c r="BX394" s="46"/>
      <c r="BY394" s="46"/>
    </row>
    <row r="395" spans="2:77">
      <c r="B395" s="46"/>
      <c r="C395" s="46"/>
      <c r="D395" s="46"/>
      <c r="E395" s="46"/>
      <c r="F395" s="46"/>
      <c r="G395" s="46"/>
      <c r="H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N395" s="46"/>
      <c r="BO395" s="46"/>
      <c r="BP395" s="46"/>
      <c r="BQ395" s="94"/>
      <c r="BR395" s="46"/>
      <c r="BS395" s="46"/>
      <c r="BT395" s="46"/>
      <c r="BU395" s="46"/>
      <c r="BV395" s="46"/>
      <c r="BW395" s="46"/>
      <c r="BX395" s="46"/>
      <c r="BY395" s="46"/>
    </row>
    <row r="396" spans="2:77">
      <c r="B396" s="46"/>
      <c r="C396" s="46"/>
      <c r="D396" s="46"/>
      <c r="E396" s="46"/>
      <c r="F396" s="46"/>
      <c r="G396" s="46"/>
      <c r="H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N396" s="46"/>
      <c r="BO396" s="46"/>
      <c r="BP396" s="46"/>
      <c r="BQ396" s="94"/>
      <c r="BR396" s="46"/>
      <c r="BS396" s="46"/>
      <c r="BT396" s="46"/>
      <c r="BU396" s="46"/>
      <c r="BV396" s="46"/>
      <c r="BW396" s="46"/>
      <c r="BX396" s="46"/>
      <c r="BY396" s="46"/>
    </row>
    <row r="397" spans="2:77">
      <c r="B397" s="46"/>
      <c r="C397" s="46"/>
      <c r="D397" s="46"/>
      <c r="E397" s="46"/>
      <c r="F397" s="46"/>
      <c r="G397" s="46"/>
      <c r="H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N397" s="46"/>
      <c r="BO397" s="46"/>
      <c r="BP397" s="46"/>
      <c r="BQ397" s="94"/>
      <c r="BR397" s="46"/>
      <c r="BS397" s="46"/>
      <c r="BT397" s="46"/>
      <c r="BU397" s="46"/>
      <c r="BV397" s="46"/>
      <c r="BW397" s="46"/>
      <c r="BX397" s="46"/>
      <c r="BY397" s="46"/>
    </row>
    <row r="398" spans="2:77">
      <c r="B398" s="46"/>
      <c r="C398" s="46"/>
      <c r="D398" s="46"/>
      <c r="E398" s="46"/>
      <c r="F398" s="46"/>
      <c r="G398" s="46"/>
      <c r="H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N398" s="46"/>
      <c r="BO398" s="46"/>
      <c r="BP398" s="46"/>
      <c r="BQ398" s="94"/>
      <c r="BR398" s="46"/>
      <c r="BS398" s="46"/>
      <c r="BT398" s="46"/>
      <c r="BU398" s="46"/>
      <c r="BV398" s="46"/>
      <c r="BW398" s="46"/>
      <c r="BX398" s="46"/>
      <c r="BY398" s="46"/>
    </row>
    <row r="399" spans="2:77">
      <c r="B399" s="46"/>
      <c r="C399" s="46"/>
      <c r="D399" s="46"/>
      <c r="E399" s="46"/>
      <c r="F399" s="46"/>
      <c r="G399" s="46"/>
      <c r="H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N399" s="46"/>
      <c r="BO399" s="46"/>
      <c r="BP399" s="46"/>
      <c r="BQ399" s="94"/>
      <c r="BR399" s="46"/>
      <c r="BS399" s="46"/>
      <c r="BT399" s="46"/>
      <c r="BU399" s="46"/>
      <c r="BV399" s="46"/>
      <c r="BW399" s="46"/>
      <c r="BX399" s="46"/>
      <c r="BY399" s="46"/>
    </row>
    <row r="400" spans="2:77">
      <c r="B400" s="46"/>
      <c r="C400" s="46"/>
      <c r="D400" s="46"/>
      <c r="E400" s="46"/>
      <c r="F400" s="46"/>
      <c r="G400" s="46"/>
      <c r="H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N400" s="46"/>
      <c r="BO400" s="46"/>
      <c r="BP400" s="46"/>
      <c r="BQ400" s="94"/>
      <c r="BR400" s="46"/>
      <c r="BS400" s="46"/>
      <c r="BT400" s="46"/>
      <c r="BU400" s="46"/>
      <c r="BV400" s="46"/>
      <c r="BW400" s="46"/>
      <c r="BX400" s="46"/>
      <c r="BY400" s="46"/>
    </row>
    <row r="401" spans="2:77">
      <c r="B401" s="46"/>
      <c r="C401" s="46"/>
      <c r="D401" s="46"/>
      <c r="E401" s="46"/>
      <c r="F401" s="46"/>
      <c r="G401" s="46"/>
      <c r="H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N401" s="46"/>
      <c r="BO401" s="46"/>
      <c r="BP401" s="46"/>
      <c r="BQ401" s="94"/>
      <c r="BR401" s="46"/>
      <c r="BS401" s="46"/>
      <c r="BT401" s="46"/>
      <c r="BU401" s="46"/>
      <c r="BV401" s="46"/>
      <c r="BW401" s="46"/>
      <c r="BX401" s="46"/>
      <c r="BY401" s="46"/>
    </row>
    <row r="402" spans="2:77">
      <c r="B402" s="46"/>
      <c r="C402" s="46"/>
      <c r="D402" s="46"/>
      <c r="E402" s="46"/>
      <c r="F402" s="46"/>
      <c r="G402" s="46"/>
      <c r="H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N402" s="46"/>
      <c r="BO402" s="46"/>
      <c r="BP402" s="46"/>
      <c r="BQ402" s="94"/>
      <c r="BR402" s="46"/>
      <c r="BS402" s="46"/>
      <c r="BT402" s="46"/>
      <c r="BU402" s="46"/>
      <c r="BV402" s="46"/>
      <c r="BW402" s="46"/>
      <c r="BX402" s="46"/>
      <c r="BY402" s="46"/>
    </row>
    <row r="403" spans="2:77">
      <c r="B403" s="46"/>
      <c r="C403" s="46"/>
      <c r="D403" s="46"/>
      <c r="E403" s="46"/>
      <c r="F403" s="46"/>
      <c r="G403" s="46"/>
      <c r="H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N403" s="46"/>
      <c r="BO403" s="46"/>
      <c r="BP403" s="46"/>
      <c r="BQ403" s="94"/>
      <c r="BR403" s="46"/>
      <c r="BS403" s="46"/>
      <c r="BT403" s="46"/>
      <c r="BU403" s="46"/>
      <c r="BV403" s="46"/>
      <c r="BW403" s="46"/>
      <c r="BX403" s="46"/>
      <c r="BY403" s="46"/>
    </row>
    <row r="404" spans="2:77">
      <c r="B404" s="46"/>
      <c r="C404" s="46"/>
      <c r="D404" s="46"/>
      <c r="E404" s="46"/>
      <c r="F404" s="46"/>
      <c r="G404" s="46"/>
      <c r="H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N404" s="46"/>
      <c r="BO404" s="46"/>
      <c r="BP404" s="46"/>
      <c r="BQ404" s="94"/>
      <c r="BR404" s="46"/>
      <c r="BS404" s="46"/>
      <c r="BT404" s="46"/>
      <c r="BU404" s="46"/>
      <c r="BV404" s="46"/>
      <c r="BW404" s="46"/>
      <c r="BX404" s="46"/>
      <c r="BY404" s="46"/>
    </row>
    <row r="405" spans="2:77">
      <c r="B405" s="46"/>
      <c r="C405" s="46"/>
      <c r="D405" s="46"/>
      <c r="E405" s="46"/>
      <c r="F405" s="46"/>
      <c r="G405" s="46"/>
      <c r="H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N405" s="46"/>
      <c r="BO405" s="46"/>
      <c r="BP405" s="46"/>
      <c r="BQ405" s="94"/>
      <c r="BR405" s="46"/>
      <c r="BS405" s="46"/>
      <c r="BT405" s="46"/>
      <c r="BU405" s="46"/>
      <c r="BV405" s="46"/>
      <c r="BW405" s="46"/>
      <c r="BX405" s="46"/>
      <c r="BY405" s="46"/>
    </row>
    <row r="406" spans="2:77">
      <c r="B406" s="46"/>
      <c r="C406" s="46"/>
      <c r="D406" s="46"/>
      <c r="E406" s="46"/>
      <c r="F406" s="46"/>
      <c r="G406" s="46"/>
      <c r="H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N406" s="46"/>
      <c r="BO406" s="46"/>
      <c r="BP406" s="46"/>
      <c r="BQ406" s="94"/>
      <c r="BR406" s="46"/>
      <c r="BS406" s="46"/>
      <c r="BT406" s="46"/>
      <c r="BU406" s="46"/>
      <c r="BV406" s="46"/>
      <c r="BW406" s="46"/>
      <c r="BX406" s="46"/>
      <c r="BY406" s="46"/>
    </row>
    <row r="407" spans="2:77">
      <c r="B407" s="46"/>
      <c r="C407" s="46"/>
      <c r="D407" s="46"/>
      <c r="E407" s="46"/>
      <c r="F407" s="46"/>
      <c r="G407" s="46"/>
      <c r="H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N407" s="46"/>
      <c r="BO407" s="46"/>
      <c r="BP407" s="46"/>
      <c r="BQ407" s="94"/>
      <c r="BR407" s="46"/>
      <c r="BS407" s="46"/>
      <c r="BT407" s="46"/>
      <c r="BU407" s="46"/>
      <c r="BV407" s="46"/>
      <c r="BW407" s="46"/>
      <c r="BX407" s="46"/>
      <c r="BY407" s="46"/>
    </row>
    <row r="408" spans="2:77">
      <c r="B408" s="46"/>
      <c r="C408" s="46"/>
      <c r="D408" s="46"/>
      <c r="E408" s="46"/>
      <c r="F408" s="46"/>
      <c r="G408" s="46"/>
      <c r="H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N408" s="46"/>
      <c r="BO408" s="46"/>
      <c r="BP408" s="46"/>
      <c r="BQ408" s="94"/>
      <c r="BR408" s="46"/>
      <c r="BS408" s="46"/>
      <c r="BT408" s="46"/>
      <c r="BU408" s="46"/>
      <c r="BV408" s="46"/>
      <c r="BW408" s="46"/>
      <c r="BX408" s="46"/>
      <c r="BY408" s="46"/>
    </row>
    <row r="409" spans="2:77">
      <c r="B409" s="46"/>
      <c r="C409" s="46"/>
      <c r="D409" s="46"/>
      <c r="E409" s="46"/>
      <c r="F409" s="46"/>
      <c r="G409" s="46"/>
      <c r="H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N409" s="46"/>
      <c r="BO409" s="46"/>
      <c r="BP409" s="46"/>
      <c r="BQ409" s="94"/>
      <c r="BR409" s="46"/>
      <c r="BS409" s="46"/>
      <c r="BT409" s="46"/>
      <c r="BU409" s="46"/>
      <c r="BV409" s="46"/>
      <c r="BW409" s="46"/>
      <c r="BX409" s="46"/>
      <c r="BY409" s="46"/>
    </row>
    <row r="410" spans="2:77">
      <c r="B410" s="46"/>
      <c r="C410" s="46"/>
      <c r="D410" s="46"/>
      <c r="E410" s="46"/>
      <c r="F410" s="46"/>
      <c r="G410" s="46"/>
      <c r="H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N410" s="46"/>
      <c r="BO410" s="46"/>
      <c r="BP410" s="46"/>
      <c r="BQ410" s="94"/>
      <c r="BR410" s="46"/>
      <c r="BS410" s="46"/>
      <c r="BT410" s="46"/>
      <c r="BU410" s="46"/>
      <c r="BV410" s="46"/>
      <c r="BW410" s="46"/>
      <c r="BX410" s="46"/>
      <c r="BY410" s="46"/>
    </row>
    <row r="411" spans="2:77">
      <c r="B411" s="46"/>
      <c r="C411" s="46"/>
      <c r="D411" s="46"/>
      <c r="E411" s="46"/>
      <c r="F411" s="46"/>
      <c r="G411" s="46"/>
      <c r="H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N411" s="46"/>
      <c r="BO411" s="46"/>
      <c r="BP411" s="46"/>
      <c r="BQ411" s="94"/>
      <c r="BR411" s="46"/>
      <c r="BS411" s="46"/>
      <c r="BT411" s="46"/>
      <c r="BU411" s="46"/>
      <c r="BV411" s="46"/>
      <c r="BW411" s="46"/>
      <c r="BX411" s="46"/>
      <c r="BY411" s="46"/>
    </row>
    <row r="412" spans="2:77">
      <c r="B412" s="46"/>
      <c r="C412" s="46"/>
      <c r="D412" s="46"/>
      <c r="E412" s="46"/>
      <c r="F412" s="46"/>
      <c r="G412" s="46"/>
      <c r="H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N412" s="46"/>
      <c r="BO412" s="46"/>
      <c r="BP412" s="46"/>
      <c r="BQ412" s="94"/>
      <c r="BR412" s="46"/>
      <c r="BS412" s="46"/>
      <c r="BT412" s="46"/>
      <c r="BU412" s="46"/>
      <c r="BV412" s="46"/>
      <c r="BW412" s="46"/>
      <c r="BX412" s="46"/>
      <c r="BY412" s="46"/>
    </row>
    <row r="413" spans="2:77">
      <c r="B413" s="46"/>
      <c r="C413" s="46"/>
      <c r="D413" s="46"/>
      <c r="E413" s="46"/>
      <c r="F413" s="46"/>
      <c r="G413" s="46"/>
      <c r="H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N413" s="46"/>
      <c r="BO413" s="46"/>
      <c r="BP413" s="46"/>
      <c r="BQ413" s="94"/>
      <c r="BR413" s="46"/>
      <c r="BS413" s="46"/>
      <c r="BT413" s="46"/>
      <c r="BU413" s="46"/>
      <c r="BV413" s="46"/>
      <c r="BW413" s="46"/>
      <c r="BX413" s="46"/>
      <c r="BY413" s="46"/>
    </row>
    <row r="414" spans="2:77">
      <c r="B414" s="46"/>
      <c r="C414" s="46"/>
      <c r="D414" s="46"/>
      <c r="E414" s="46"/>
      <c r="F414" s="46"/>
      <c r="G414" s="46"/>
      <c r="H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N414" s="46"/>
      <c r="BO414" s="46"/>
      <c r="BP414" s="46"/>
      <c r="BQ414" s="94"/>
      <c r="BR414" s="46"/>
      <c r="BS414" s="46"/>
      <c r="BT414" s="46"/>
      <c r="BU414" s="46"/>
      <c r="BV414" s="46"/>
      <c r="BW414" s="46"/>
      <c r="BX414" s="46"/>
      <c r="BY414" s="46"/>
    </row>
    <row r="415" spans="2:77">
      <c r="B415" s="46"/>
      <c r="C415" s="46"/>
      <c r="D415" s="46"/>
      <c r="E415" s="46"/>
      <c r="F415" s="46"/>
      <c r="G415" s="46"/>
      <c r="H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N415" s="46"/>
      <c r="BO415" s="46"/>
      <c r="BP415" s="46"/>
      <c r="BQ415" s="94"/>
      <c r="BR415" s="46"/>
      <c r="BS415" s="46"/>
      <c r="BT415" s="46"/>
      <c r="BU415" s="46"/>
      <c r="BV415" s="46"/>
      <c r="BW415" s="46"/>
      <c r="BX415" s="46"/>
      <c r="BY415" s="46"/>
    </row>
    <row r="416" spans="2:77">
      <c r="B416" s="46"/>
      <c r="C416" s="46"/>
      <c r="D416" s="46"/>
      <c r="E416" s="46"/>
      <c r="F416" s="46"/>
      <c r="G416" s="46"/>
      <c r="H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N416" s="46"/>
      <c r="BO416" s="46"/>
      <c r="BP416" s="46"/>
      <c r="BQ416" s="94"/>
      <c r="BR416" s="46"/>
      <c r="BS416" s="46"/>
      <c r="BT416" s="46"/>
      <c r="BU416" s="46"/>
      <c r="BV416" s="46"/>
      <c r="BW416" s="46"/>
      <c r="BX416" s="46"/>
      <c r="BY416" s="46"/>
    </row>
    <row r="417" spans="2:77">
      <c r="B417" s="46"/>
      <c r="C417" s="46"/>
      <c r="D417" s="46"/>
      <c r="E417" s="46"/>
      <c r="F417" s="46"/>
      <c r="G417" s="46"/>
      <c r="H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N417" s="46"/>
      <c r="BO417" s="46"/>
      <c r="BP417" s="46"/>
      <c r="BQ417" s="94"/>
      <c r="BR417" s="46"/>
      <c r="BS417" s="46"/>
      <c r="BT417" s="46"/>
      <c r="BU417" s="46"/>
      <c r="BV417" s="46"/>
      <c r="BW417" s="46"/>
      <c r="BX417" s="46"/>
      <c r="BY417" s="46"/>
    </row>
    <row r="418" spans="2:77">
      <c r="B418" s="46"/>
      <c r="C418" s="46"/>
      <c r="D418" s="46"/>
      <c r="E418" s="46"/>
      <c r="F418" s="46"/>
      <c r="G418" s="46"/>
      <c r="H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N418" s="46"/>
      <c r="BO418" s="46"/>
      <c r="BP418" s="46"/>
      <c r="BQ418" s="94"/>
      <c r="BR418" s="46"/>
      <c r="BS418" s="46"/>
      <c r="BT418" s="46"/>
      <c r="BU418" s="46"/>
      <c r="BV418" s="46"/>
      <c r="BW418" s="46"/>
      <c r="BX418" s="46"/>
      <c r="BY418" s="46"/>
    </row>
    <row r="419" spans="2:77">
      <c r="B419" s="46"/>
      <c r="C419" s="46"/>
      <c r="D419" s="46"/>
      <c r="E419" s="46"/>
      <c r="F419" s="46"/>
      <c r="G419" s="46"/>
      <c r="H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N419" s="46"/>
      <c r="BO419" s="46"/>
      <c r="BP419" s="46"/>
      <c r="BQ419" s="94"/>
      <c r="BR419" s="46"/>
      <c r="BS419" s="46"/>
      <c r="BT419" s="46"/>
      <c r="BU419" s="46"/>
      <c r="BV419" s="46"/>
      <c r="BW419" s="46"/>
      <c r="BX419" s="46"/>
      <c r="BY419" s="46"/>
    </row>
    <row r="420" spans="2:77">
      <c r="B420" s="46"/>
      <c r="C420" s="46"/>
      <c r="D420" s="46"/>
      <c r="E420" s="46"/>
      <c r="F420" s="46"/>
      <c r="G420" s="46"/>
      <c r="H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N420" s="46"/>
      <c r="BO420" s="46"/>
      <c r="BP420" s="46"/>
      <c r="BQ420" s="94"/>
      <c r="BR420" s="46"/>
      <c r="BS420" s="46"/>
      <c r="BT420" s="46"/>
      <c r="BU420" s="46"/>
      <c r="BV420" s="46"/>
      <c r="BW420" s="46"/>
      <c r="BX420" s="46"/>
      <c r="BY420" s="46"/>
    </row>
    <row r="421" spans="2:77">
      <c r="B421" s="46"/>
      <c r="C421" s="46"/>
      <c r="D421" s="46"/>
      <c r="E421" s="46"/>
      <c r="F421" s="46"/>
      <c r="G421" s="46"/>
      <c r="H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N421" s="46"/>
      <c r="BO421" s="46"/>
      <c r="BP421" s="46"/>
      <c r="BQ421" s="94"/>
      <c r="BR421" s="46"/>
      <c r="BS421" s="46"/>
      <c r="BT421" s="46"/>
      <c r="BU421" s="46"/>
      <c r="BV421" s="46"/>
      <c r="BW421" s="46"/>
      <c r="BX421" s="46"/>
      <c r="BY421" s="46"/>
    </row>
    <row r="422" spans="2:77">
      <c r="B422" s="46"/>
      <c r="C422" s="46"/>
      <c r="D422" s="46"/>
      <c r="E422" s="46"/>
      <c r="F422" s="46"/>
      <c r="G422" s="46"/>
      <c r="H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N422" s="46"/>
      <c r="BO422" s="46"/>
      <c r="BP422" s="46"/>
      <c r="BQ422" s="94"/>
      <c r="BR422" s="46"/>
      <c r="BS422" s="46"/>
      <c r="BT422" s="46"/>
      <c r="BU422" s="46"/>
      <c r="BV422" s="46"/>
      <c r="BW422" s="46"/>
      <c r="BX422" s="46"/>
      <c r="BY422" s="46"/>
    </row>
    <row r="423" spans="2:77">
      <c r="B423" s="46"/>
      <c r="C423" s="46"/>
      <c r="D423" s="46"/>
      <c r="E423" s="46"/>
      <c r="F423" s="46"/>
      <c r="G423" s="46"/>
      <c r="H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N423" s="46"/>
      <c r="BO423" s="46"/>
      <c r="BP423" s="46"/>
      <c r="BQ423" s="94"/>
      <c r="BR423" s="46"/>
      <c r="BS423" s="46"/>
      <c r="BT423" s="46"/>
      <c r="BU423" s="46"/>
      <c r="BV423" s="46"/>
      <c r="BW423" s="46"/>
      <c r="BX423" s="46"/>
      <c r="BY423" s="46"/>
    </row>
    <row r="424" spans="2:77">
      <c r="B424" s="46"/>
      <c r="C424" s="46"/>
      <c r="D424" s="46"/>
      <c r="E424" s="46"/>
      <c r="F424" s="46"/>
      <c r="G424" s="46"/>
      <c r="H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N424" s="46"/>
      <c r="BO424" s="46"/>
      <c r="BP424" s="46"/>
      <c r="BQ424" s="94"/>
      <c r="BR424" s="46"/>
      <c r="BS424" s="46"/>
      <c r="BT424" s="46"/>
      <c r="BU424" s="46"/>
      <c r="BV424" s="46"/>
      <c r="BW424" s="46"/>
      <c r="BX424" s="46"/>
      <c r="BY424" s="46"/>
    </row>
    <row r="425" spans="2:77">
      <c r="B425" s="46"/>
      <c r="C425" s="46"/>
      <c r="D425" s="46"/>
      <c r="E425" s="46"/>
      <c r="F425" s="46"/>
      <c r="G425" s="46"/>
      <c r="H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N425" s="46"/>
      <c r="BO425" s="46"/>
      <c r="BP425" s="46"/>
      <c r="BQ425" s="94"/>
      <c r="BR425" s="46"/>
      <c r="BS425" s="46"/>
      <c r="BT425" s="46"/>
      <c r="BU425" s="46"/>
      <c r="BV425" s="46"/>
      <c r="BW425" s="46"/>
      <c r="BX425" s="46"/>
      <c r="BY425" s="46"/>
    </row>
    <row r="426" spans="2:77">
      <c r="B426" s="46"/>
      <c r="C426" s="46"/>
      <c r="D426" s="46"/>
      <c r="E426" s="46"/>
      <c r="F426" s="46"/>
      <c r="G426" s="46"/>
      <c r="H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N426" s="46"/>
      <c r="BO426" s="46"/>
      <c r="BP426" s="46"/>
      <c r="BQ426" s="94"/>
      <c r="BR426" s="46"/>
      <c r="BS426" s="46"/>
      <c r="BT426" s="46"/>
      <c r="BU426" s="46"/>
      <c r="BV426" s="46"/>
      <c r="BW426" s="46"/>
      <c r="BX426" s="46"/>
      <c r="BY426" s="46"/>
    </row>
    <row r="427" spans="2:77">
      <c r="B427" s="46"/>
      <c r="C427" s="46"/>
      <c r="D427" s="46"/>
      <c r="E427" s="46"/>
      <c r="F427" s="46"/>
      <c r="G427" s="46"/>
      <c r="H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N427" s="46"/>
      <c r="BO427" s="46"/>
      <c r="BP427" s="46"/>
      <c r="BQ427" s="94"/>
      <c r="BR427" s="46"/>
      <c r="BS427" s="46"/>
      <c r="BT427" s="46"/>
      <c r="BU427" s="46"/>
      <c r="BV427" s="46"/>
      <c r="BW427" s="46"/>
      <c r="BX427" s="46"/>
      <c r="BY427" s="46"/>
    </row>
    <row r="428" spans="2:77">
      <c r="B428" s="46"/>
      <c r="C428" s="46"/>
      <c r="D428" s="46"/>
      <c r="E428" s="46"/>
      <c r="F428" s="46"/>
      <c r="G428" s="46"/>
      <c r="H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N428" s="46"/>
      <c r="BO428" s="46"/>
      <c r="BP428" s="46"/>
      <c r="BQ428" s="94"/>
      <c r="BR428" s="46"/>
      <c r="BS428" s="46"/>
      <c r="BT428" s="46"/>
      <c r="BU428" s="46"/>
      <c r="BV428" s="46"/>
      <c r="BW428" s="46"/>
      <c r="BX428" s="46"/>
      <c r="BY428" s="46"/>
    </row>
    <row r="429" spans="2:77">
      <c r="B429" s="46"/>
      <c r="C429" s="46"/>
      <c r="D429" s="46"/>
      <c r="E429" s="46"/>
      <c r="F429" s="46"/>
      <c r="G429" s="46"/>
      <c r="H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N429" s="46"/>
      <c r="BO429" s="46"/>
      <c r="BP429" s="46"/>
      <c r="BQ429" s="94"/>
      <c r="BR429" s="46"/>
      <c r="BS429" s="46"/>
      <c r="BT429" s="46"/>
      <c r="BU429" s="46"/>
      <c r="BV429" s="46"/>
      <c r="BW429" s="46"/>
      <c r="BX429" s="46"/>
      <c r="BY429" s="46"/>
    </row>
    <row r="430" spans="2:77">
      <c r="B430" s="46"/>
      <c r="C430" s="46"/>
      <c r="D430" s="46"/>
      <c r="E430" s="46"/>
      <c r="F430" s="46"/>
      <c r="G430" s="46"/>
      <c r="H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N430" s="46"/>
      <c r="BO430" s="46"/>
      <c r="BP430" s="46"/>
      <c r="BQ430" s="94"/>
      <c r="BR430" s="46"/>
      <c r="BS430" s="46"/>
      <c r="BT430" s="46"/>
      <c r="BU430" s="46"/>
      <c r="BV430" s="46"/>
      <c r="BW430" s="46"/>
      <c r="BX430" s="46"/>
      <c r="BY430" s="46"/>
    </row>
    <row r="431" spans="2:77">
      <c r="B431" s="46"/>
      <c r="C431" s="46"/>
      <c r="D431" s="46"/>
      <c r="E431" s="46"/>
      <c r="F431" s="46"/>
      <c r="G431" s="46"/>
      <c r="H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N431" s="46"/>
      <c r="BO431" s="46"/>
      <c r="BP431" s="46"/>
      <c r="BQ431" s="94"/>
      <c r="BR431" s="46"/>
      <c r="BS431" s="46"/>
      <c r="BT431" s="46"/>
      <c r="BU431" s="46"/>
      <c r="BV431" s="46"/>
      <c r="BW431" s="46"/>
      <c r="BX431" s="46"/>
      <c r="BY431" s="46"/>
    </row>
    <row r="432" spans="2:77">
      <c r="B432" s="46"/>
      <c r="C432" s="46"/>
      <c r="D432" s="46"/>
      <c r="E432" s="46"/>
      <c r="F432" s="46"/>
      <c r="G432" s="46"/>
      <c r="H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N432" s="46"/>
      <c r="BO432" s="46"/>
      <c r="BP432" s="46"/>
      <c r="BQ432" s="94"/>
      <c r="BR432" s="46"/>
      <c r="BS432" s="46"/>
      <c r="BT432" s="46"/>
      <c r="BU432" s="46"/>
      <c r="BV432" s="46"/>
      <c r="BW432" s="46"/>
      <c r="BX432" s="46"/>
      <c r="BY432" s="46"/>
    </row>
    <row r="433" spans="2:77">
      <c r="B433" s="46"/>
      <c r="C433" s="46"/>
      <c r="D433" s="46"/>
      <c r="E433" s="46"/>
      <c r="F433" s="46"/>
      <c r="G433" s="46"/>
      <c r="H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N433" s="46"/>
      <c r="BO433" s="46"/>
      <c r="BP433" s="46"/>
      <c r="BQ433" s="94"/>
      <c r="BR433" s="46"/>
      <c r="BS433" s="46"/>
      <c r="BT433" s="46"/>
      <c r="BU433" s="46"/>
      <c r="BV433" s="46"/>
      <c r="BW433" s="46"/>
      <c r="BX433" s="46"/>
      <c r="BY433" s="46"/>
    </row>
    <row r="434" spans="2:77">
      <c r="B434" s="46"/>
      <c r="C434" s="46"/>
      <c r="D434" s="46"/>
      <c r="E434" s="46"/>
      <c r="F434" s="46"/>
      <c r="G434" s="46"/>
      <c r="H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N434" s="46"/>
      <c r="BO434" s="46"/>
      <c r="BP434" s="46"/>
      <c r="BQ434" s="94"/>
      <c r="BR434" s="46"/>
      <c r="BS434" s="46"/>
      <c r="BT434" s="46"/>
      <c r="BU434" s="46"/>
      <c r="BV434" s="46"/>
      <c r="BW434" s="46"/>
      <c r="BX434" s="46"/>
      <c r="BY434" s="46"/>
    </row>
    <row r="435" spans="2:77">
      <c r="B435" s="46"/>
      <c r="C435" s="46"/>
      <c r="D435" s="46"/>
      <c r="E435" s="46"/>
      <c r="F435" s="46"/>
      <c r="G435" s="46"/>
      <c r="H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N435" s="46"/>
      <c r="BO435" s="46"/>
      <c r="BP435" s="46"/>
      <c r="BQ435" s="94"/>
      <c r="BR435" s="46"/>
      <c r="BS435" s="46"/>
      <c r="BT435" s="46"/>
      <c r="BU435" s="46"/>
      <c r="BV435" s="46"/>
      <c r="BW435" s="46"/>
      <c r="BX435" s="46"/>
      <c r="BY435" s="46"/>
    </row>
    <row r="436" spans="2:77">
      <c r="B436" s="46"/>
      <c r="C436" s="46"/>
      <c r="D436" s="46"/>
      <c r="E436" s="46"/>
      <c r="F436" s="46"/>
      <c r="G436" s="46"/>
      <c r="H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N436" s="46"/>
      <c r="BO436" s="46"/>
      <c r="BP436" s="46"/>
      <c r="BQ436" s="94"/>
      <c r="BR436" s="46"/>
      <c r="BS436" s="46"/>
      <c r="BT436" s="46"/>
      <c r="BU436" s="46"/>
      <c r="BV436" s="46"/>
      <c r="BW436" s="46"/>
      <c r="BX436" s="46"/>
      <c r="BY436" s="46"/>
    </row>
    <row r="437" spans="2:77">
      <c r="B437" s="46"/>
      <c r="C437" s="46"/>
      <c r="D437" s="46"/>
      <c r="E437" s="46"/>
      <c r="F437" s="46"/>
      <c r="G437" s="46"/>
      <c r="H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N437" s="46"/>
      <c r="BO437" s="46"/>
      <c r="BP437" s="46"/>
      <c r="BQ437" s="94"/>
      <c r="BR437" s="46"/>
      <c r="BS437" s="46"/>
      <c r="BT437" s="46"/>
      <c r="BU437" s="46"/>
      <c r="BV437" s="46"/>
      <c r="BW437" s="46"/>
      <c r="BX437" s="46"/>
      <c r="BY437" s="46"/>
    </row>
    <row r="438" spans="2:77">
      <c r="B438" s="46"/>
      <c r="C438" s="46"/>
      <c r="D438" s="46"/>
      <c r="E438" s="46"/>
      <c r="F438" s="46"/>
      <c r="G438" s="46"/>
      <c r="H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N438" s="46"/>
      <c r="BO438" s="46"/>
      <c r="BP438" s="46"/>
      <c r="BQ438" s="94"/>
      <c r="BR438" s="46"/>
      <c r="BS438" s="46"/>
      <c r="BT438" s="46"/>
      <c r="BU438" s="46"/>
      <c r="BV438" s="46"/>
      <c r="BW438" s="46"/>
      <c r="BX438" s="46"/>
      <c r="BY438" s="46"/>
    </row>
    <row r="439" spans="2:77">
      <c r="B439" s="46"/>
      <c r="C439" s="46"/>
      <c r="D439" s="46"/>
      <c r="E439" s="46"/>
      <c r="F439" s="46"/>
      <c r="G439" s="46"/>
      <c r="H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N439" s="46"/>
      <c r="BO439" s="46"/>
      <c r="BP439" s="46"/>
      <c r="BQ439" s="94"/>
      <c r="BR439" s="46"/>
      <c r="BS439" s="46"/>
      <c r="BT439" s="46"/>
      <c r="BU439" s="46"/>
      <c r="BV439" s="46"/>
      <c r="BW439" s="46"/>
      <c r="BX439" s="46"/>
      <c r="BY439" s="46"/>
    </row>
    <row r="440" spans="2:77">
      <c r="B440" s="46"/>
      <c r="C440" s="46"/>
      <c r="D440" s="46"/>
      <c r="E440" s="46"/>
      <c r="F440" s="46"/>
      <c r="G440" s="46"/>
      <c r="H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N440" s="46"/>
      <c r="BO440" s="46"/>
      <c r="BP440" s="46"/>
      <c r="BQ440" s="94"/>
      <c r="BR440" s="46"/>
      <c r="BS440" s="46"/>
      <c r="BT440" s="46"/>
      <c r="BU440" s="46"/>
      <c r="BV440" s="46"/>
      <c r="BW440" s="46"/>
      <c r="BX440" s="46"/>
      <c r="BY440" s="46"/>
    </row>
    <row r="441" spans="2:77">
      <c r="B441" s="46"/>
      <c r="C441" s="46"/>
      <c r="D441" s="46"/>
      <c r="E441" s="46"/>
      <c r="F441" s="46"/>
      <c r="G441" s="46"/>
      <c r="H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N441" s="46"/>
      <c r="BO441" s="46"/>
      <c r="BP441" s="46"/>
      <c r="BQ441" s="94"/>
      <c r="BR441" s="46"/>
      <c r="BS441" s="46"/>
      <c r="BT441" s="46"/>
      <c r="BU441" s="46"/>
      <c r="BV441" s="46"/>
      <c r="BW441" s="46"/>
      <c r="BX441" s="46"/>
      <c r="BY441" s="46"/>
    </row>
    <row r="442" spans="2:77">
      <c r="B442" s="46"/>
      <c r="C442" s="46"/>
      <c r="D442" s="46"/>
      <c r="E442" s="46"/>
      <c r="F442" s="46"/>
      <c r="G442" s="46"/>
      <c r="H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N442" s="46"/>
      <c r="BO442" s="46"/>
      <c r="BP442" s="46"/>
      <c r="BQ442" s="94"/>
      <c r="BR442" s="46"/>
      <c r="BS442" s="46"/>
      <c r="BT442" s="46"/>
      <c r="BU442" s="46"/>
      <c r="BV442" s="46"/>
      <c r="BW442" s="46"/>
      <c r="BX442" s="46"/>
      <c r="BY442" s="46"/>
    </row>
    <row r="443" spans="2:77">
      <c r="B443" s="46"/>
      <c r="C443" s="46"/>
      <c r="D443" s="46"/>
      <c r="E443" s="46"/>
      <c r="F443" s="46"/>
      <c r="G443" s="46"/>
      <c r="H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N443" s="46"/>
      <c r="BO443" s="46"/>
      <c r="BP443" s="46"/>
      <c r="BQ443" s="94"/>
      <c r="BR443" s="46"/>
      <c r="BS443" s="46"/>
      <c r="BT443" s="46"/>
      <c r="BU443" s="46"/>
      <c r="BV443" s="46"/>
      <c r="BW443" s="46"/>
      <c r="BX443" s="46"/>
      <c r="BY443" s="46"/>
    </row>
    <row r="444" spans="2:77">
      <c r="B444" s="46"/>
      <c r="C444" s="46"/>
      <c r="D444" s="46"/>
      <c r="E444" s="46"/>
      <c r="F444" s="46"/>
      <c r="G444" s="46"/>
      <c r="H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N444" s="46"/>
      <c r="BO444" s="46"/>
      <c r="BP444" s="46"/>
      <c r="BQ444" s="94"/>
      <c r="BR444" s="46"/>
      <c r="BS444" s="46"/>
      <c r="BT444" s="46"/>
      <c r="BU444" s="46"/>
      <c r="BV444" s="46"/>
      <c r="BW444" s="46"/>
      <c r="BX444" s="46"/>
      <c r="BY444" s="46"/>
    </row>
    <row r="445" spans="2:77">
      <c r="B445" s="46"/>
      <c r="C445" s="46"/>
      <c r="D445" s="46"/>
      <c r="E445" s="46"/>
      <c r="F445" s="46"/>
      <c r="G445" s="46"/>
      <c r="H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N445" s="46"/>
      <c r="BO445" s="46"/>
      <c r="BP445" s="46"/>
      <c r="BQ445" s="94"/>
      <c r="BR445" s="46"/>
      <c r="BS445" s="46"/>
      <c r="BT445" s="46"/>
      <c r="BU445" s="46"/>
      <c r="BV445" s="46"/>
      <c r="BW445" s="46"/>
      <c r="BX445" s="46"/>
      <c r="BY445" s="46"/>
    </row>
    <row r="446" spans="2:77">
      <c r="B446" s="46"/>
      <c r="C446" s="46"/>
      <c r="D446" s="46"/>
      <c r="E446" s="46"/>
      <c r="F446" s="46"/>
      <c r="G446" s="46"/>
      <c r="H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N446" s="46"/>
      <c r="BO446" s="46"/>
      <c r="BP446" s="46"/>
      <c r="BQ446" s="94"/>
      <c r="BR446" s="46"/>
      <c r="BS446" s="46"/>
      <c r="BT446" s="46"/>
      <c r="BU446" s="46"/>
      <c r="BV446" s="46"/>
      <c r="BW446" s="46"/>
      <c r="BX446" s="46"/>
      <c r="BY446" s="46"/>
    </row>
    <row r="447" spans="2:77">
      <c r="B447" s="46"/>
      <c r="C447" s="46"/>
      <c r="D447" s="46"/>
      <c r="E447" s="46"/>
      <c r="F447" s="46"/>
      <c r="G447" s="46"/>
      <c r="H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N447" s="46"/>
      <c r="BO447" s="46"/>
      <c r="BP447" s="46"/>
      <c r="BQ447" s="94"/>
      <c r="BR447" s="46"/>
      <c r="BS447" s="46"/>
      <c r="BT447" s="46"/>
      <c r="BU447" s="46"/>
      <c r="BV447" s="46"/>
      <c r="BW447" s="46"/>
      <c r="BX447" s="46"/>
      <c r="BY447" s="46"/>
    </row>
    <row r="448" spans="2:77">
      <c r="B448" s="46"/>
      <c r="C448" s="46"/>
      <c r="D448" s="46"/>
      <c r="E448" s="46"/>
      <c r="F448" s="46"/>
      <c r="G448" s="46"/>
      <c r="H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N448" s="46"/>
      <c r="BO448" s="46"/>
      <c r="BP448" s="46"/>
      <c r="BQ448" s="94"/>
      <c r="BR448" s="46"/>
      <c r="BS448" s="46"/>
      <c r="BT448" s="46"/>
      <c r="BU448" s="46"/>
      <c r="BV448" s="46"/>
      <c r="BW448" s="46"/>
      <c r="BX448" s="46"/>
      <c r="BY448" s="46"/>
    </row>
    <row r="449" spans="2:77">
      <c r="B449" s="46"/>
      <c r="C449" s="46"/>
      <c r="D449" s="46"/>
      <c r="E449" s="46"/>
      <c r="F449" s="46"/>
      <c r="G449" s="46"/>
      <c r="H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N449" s="46"/>
      <c r="BO449" s="46"/>
      <c r="BP449" s="46"/>
      <c r="BQ449" s="94"/>
      <c r="BR449" s="46"/>
      <c r="BS449" s="46"/>
      <c r="BT449" s="46"/>
      <c r="BU449" s="46"/>
      <c r="BV449" s="46"/>
      <c r="BW449" s="46"/>
      <c r="BX449" s="46"/>
      <c r="BY449" s="46"/>
    </row>
    <row r="450" spans="2:77">
      <c r="B450" s="46"/>
      <c r="C450" s="46"/>
      <c r="D450" s="46"/>
      <c r="E450" s="46"/>
      <c r="F450" s="46"/>
      <c r="G450" s="46"/>
      <c r="H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N450" s="46"/>
      <c r="BO450" s="46"/>
      <c r="BP450" s="46"/>
      <c r="BQ450" s="94"/>
      <c r="BR450" s="46"/>
      <c r="BS450" s="46"/>
      <c r="BT450" s="46"/>
      <c r="BU450" s="46"/>
      <c r="BV450" s="46"/>
      <c r="BW450" s="46"/>
      <c r="BX450" s="46"/>
      <c r="BY450" s="46"/>
    </row>
    <row r="451" spans="2:77">
      <c r="B451" s="46"/>
      <c r="C451" s="46"/>
      <c r="D451" s="46"/>
      <c r="E451" s="46"/>
      <c r="F451" s="46"/>
      <c r="G451" s="46"/>
      <c r="H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N451" s="46"/>
      <c r="BO451" s="46"/>
      <c r="BP451" s="46"/>
      <c r="BQ451" s="94"/>
      <c r="BR451" s="46"/>
      <c r="BS451" s="46"/>
      <c r="BT451" s="46"/>
      <c r="BU451" s="46"/>
      <c r="BV451" s="46"/>
      <c r="BW451" s="46"/>
      <c r="BX451" s="46"/>
      <c r="BY451" s="46"/>
    </row>
    <row r="452" spans="2:77">
      <c r="B452" s="46"/>
      <c r="C452" s="46"/>
      <c r="D452" s="46"/>
      <c r="E452" s="46"/>
      <c r="F452" s="46"/>
      <c r="G452" s="46"/>
      <c r="H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N452" s="46"/>
      <c r="BO452" s="46"/>
      <c r="BP452" s="46"/>
      <c r="BQ452" s="94"/>
      <c r="BR452" s="46"/>
      <c r="BS452" s="46"/>
      <c r="BT452" s="46"/>
      <c r="BU452" s="46"/>
      <c r="BV452" s="46"/>
      <c r="BW452" s="46"/>
      <c r="BX452" s="46"/>
      <c r="BY452" s="46"/>
    </row>
    <row r="453" spans="2:77">
      <c r="B453" s="46"/>
      <c r="C453" s="46"/>
      <c r="D453" s="46"/>
      <c r="E453" s="46"/>
      <c r="F453" s="46"/>
      <c r="G453" s="46"/>
      <c r="H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N453" s="46"/>
      <c r="BO453" s="46"/>
      <c r="BP453" s="46"/>
      <c r="BQ453" s="94"/>
      <c r="BR453" s="46"/>
      <c r="BS453" s="46"/>
      <c r="BT453" s="46"/>
      <c r="BU453" s="46"/>
      <c r="BV453" s="46"/>
      <c r="BW453" s="46"/>
      <c r="BX453" s="46"/>
      <c r="BY453" s="46"/>
    </row>
    <row r="454" spans="2:77">
      <c r="B454" s="46"/>
      <c r="C454" s="46"/>
      <c r="D454" s="46"/>
      <c r="E454" s="46"/>
      <c r="F454" s="46"/>
      <c r="G454" s="46"/>
      <c r="H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N454" s="46"/>
      <c r="BO454" s="46"/>
      <c r="BP454" s="46"/>
      <c r="BQ454" s="94"/>
      <c r="BR454" s="46"/>
      <c r="BS454" s="46"/>
      <c r="BT454" s="46"/>
      <c r="BU454" s="46"/>
      <c r="BV454" s="46"/>
      <c r="BW454" s="46"/>
      <c r="BX454" s="46"/>
      <c r="BY454" s="46"/>
    </row>
    <row r="455" spans="2:77">
      <c r="B455" s="46"/>
      <c r="C455" s="46"/>
      <c r="D455" s="46"/>
      <c r="E455" s="46"/>
      <c r="F455" s="46"/>
      <c r="G455" s="46"/>
      <c r="H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N455" s="46"/>
      <c r="BO455" s="46"/>
      <c r="BP455" s="46"/>
      <c r="BQ455" s="94"/>
      <c r="BR455" s="46"/>
      <c r="BS455" s="46"/>
      <c r="BT455" s="46"/>
      <c r="BU455" s="46"/>
      <c r="BV455" s="46"/>
      <c r="BW455" s="46"/>
      <c r="BX455" s="46"/>
      <c r="BY455" s="46"/>
    </row>
    <row r="456" spans="2:77">
      <c r="B456" s="46"/>
      <c r="C456" s="46"/>
      <c r="D456" s="46"/>
      <c r="E456" s="46"/>
      <c r="F456" s="46"/>
      <c r="G456" s="46"/>
      <c r="H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N456" s="46"/>
      <c r="BO456" s="46"/>
      <c r="BP456" s="46"/>
      <c r="BQ456" s="94"/>
      <c r="BR456" s="46"/>
      <c r="BS456" s="46"/>
      <c r="BT456" s="46"/>
      <c r="BU456" s="46"/>
      <c r="BV456" s="46"/>
      <c r="BW456" s="46"/>
      <c r="BX456" s="46"/>
      <c r="BY456" s="46"/>
    </row>
    <row r="457" spans="2:77">
      <c r="B457" s="46"/>
      <c r="C457" s="46"/>
      <c r="D457" s="46"/>
      <c r="E457" s="46"/>
      <c r="F457" s="46"/>
      <c r="G457" s="46"/>
      <c r="H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N457" s="46"/>
      <c r="BO457" s="46"/>
      <c r="BP457" s="46"/>
      <c r="BQ457" s="94"/>
      <c r="BR457" s="46"/>
      <c r="BS457" s="46"/>
      <c r="BT457" s="46"/>
      <c r="BU457" s="46"/>
      <c r="BV457" s="46"/>
      <c r="BW457" s="46"/>
      <c r="BX457" s="46"/>
      <c r="BY457" s="46"/>
    </row>
    <row r="458" spans="2:77">
      <c r="B458" s="46"/>
      <c r="C458" s="46"/>
      <c r="D458" s="46"/>
      <c r="E458" s="46"/>
      <c r="F458" s="46"/>
      <c r="G458" s="46"/>
      <c r="H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N458" s="46"/>
      <c r="BO458" s="46"/>
      <c r="BP458" s="46"/>
      <c r="BQ458" s="94"/>
      <c r="BR458" s="46"/>
      <c r="BS458" s="46"/>
      <c r="BT458" s="46"/>
      <c r="BU458" s="46"/>
      <c r="BV458" s="46"/>
      <c r="BW458" s="46"/>
      <c r="BX458" s="46"/>
      <c r="BY458" s="46"/>
    </row>
    <row r="459" spans="2:77">
      <c r="B459" s="46"/>
      <c r="C459" s="46"/>
      <c r="D459" s="46"/>
      <c r="E459" s="46"/>
      <c r="F459" s="46"/>
      <c r="G459" s="46"/>
      <c r="H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N459" s="46"/>
      <c r="BO459" s="46"/>
      <c r="BP459" s="46"/>
      <c r="BQ459" s="94"/>
      <c r="BR459" s="46"/>
      <c r="BS459" s="46"/>
      <c r="BT459" s="46"/>
      <c r="BU459" s="46"/>
      <c r="BV459" s="46"/>
      <c r="BW459" s="46"/>
      <c r="BX459" s="46"/>
      <c r="BY459" s="46"/>
    </row>
    <row r="460" spans="2:77">
      <c r="B460" s="46"/>
      <c r="C460" s="46"/>
      <c r="D460" s="46"/>
      <c r="E460" s="46"/>
      <c r="F460" s="46"/>
      <c r="G460" s="46"/>
      <c r="H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N460" s="46"/>
      <c r="BO460" s="46"/>
      <c r="BP460" s="46"/>
      <c r="BQ460" s="94"/>
      <c r="BR460" s="46"/>
      <c r="BS460" s="46"/>
      <c r="BT460" s="46"/>
      <c r="BU460" s="46"/>
      <c r="BV460" s="46"/>
      <c r="BW460" s="46"/>
      <c r="BX460" s="46"/>
      <c r="BY460" s="46"/>
    </row>
    <row r="461" spans="2:77">
      <c r="B461" s="46"/>
      <c r="C461" s="46"/>
      <c r="D461" s="46"/>
      <c r="E461" s="46"/>
      <c r="F461" s="46"/>
      <c r="G461" s="46"/>
      <c r="H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N461" s="46"/>
      <c r="BO461" s="46"/>
      <c r="BP461" s="46"/>
      <c r="BQ461" s="94"/>
      <c r="BR461" s="46"/>
      <c r="BS461" s="46"/>
      <c r="BT461" s="46"/>
      <c r="BU461" s="46"/>
      <c r="BV461" s="46"/>
      <c r="BW461" s="46"/>
      <c r="BX461" s="46"/>
      <c r="BY461" s="46"/>
    </row>
    <row r="462" spans="2:77">
      <c r="B462" s="46"/>
      <c r="C462" s="46"/>
      <c r="D462" s="46"/>
      <c r="E462" s="46"/>
      <c r="F462" s="46"/>
      <c r="G462" s="46"/>
      <c r="H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N462" s="46"/>
      <c r="BO462" s="46"/>
      <c r="BP462" s="46"/>
      <c r="BQ462" s="94"/>
      <c r="BR462" s="46"/>
      <c r="BS462" s="46"/>
      <c r="BT462" s="46"/>
      <c r="BU462" s="46"/>
      <c r="BV462" s="46"/>
      <c r="BW462" s="46"/>
      <c r="BX462" s="46"/>
      <c r="BY462" s="46"/>
    </row>
    <row r="463" spans="2:77">
      <c r="B463" s="46"/>
      <c r="C463" s="46"/>
      <c r="D463" s="46"/>
      <c r="E463" s="46"/>
      <c r="F463" s="46"/>
      <c r="G463" s="46"/>
      <c r="H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N463" s="46"/>
      <c r="BO463" s="46"/>
      <c r="BP463" s="46"/>
      <c r="BQ463" s="94"/>
      <c r="BR463" s="46"/>
      <c r="BS463" s="46"/>
      <c r="BT463" s="46"/>
      <c r="BU463" s="46"/>
      <c r="BV463" s="46"/>
      <c r="BW463" s="46"/>
      <c r="BX463" s="46"/>
      <c r="BY463" s="46"/>
    </row>
    <row r="464" spans="2:77">
      <c r="B464" s="46"/>
      <c r="C464" s="46"/>
      <c r="D464" s="46"/>
      <c r="E464" s="46"/>
      <c r="F464" s="46"/>
      <c r="G464" s="46"/>
      <c r="H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N464" s="46"/>
      <c r="BO464" s="46"/>
      <c r="BP464" s="46"/>
      <c r="BQ464" s="94"/>
      <c r="BR464" s="46"/>
      <c r="BS464" s="46"/>
      <c r="BT464" s="46"/>
      <c r="BU464" s="46"/>
      <c r="BV464" s="46"/>
      <c r="BW464" s="46"/>
      <c r="BX464" s="46"/>
      <c r="BY464" s="46"/>
    </row>
    <row r="465" spans="2:77">
      <c r="B465" s="46"/>
      <c r="C465" s="46"/>
      <c r="D465" s="46"/>
      <c r="E465" s="46"/>
      <c r="F465" s="46"/>
      <c r="G465" s="46"/>
      <c r="H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N465" s="46"/>
      <c r="BO465" s="46"/>
      <c r="BP465" s="46"/>
      <c r="BQ465" s="94"/>
      <c r="BR465" s="46"/>
      <c r="BS465" s="46"/>
      <c r="BT465" s="46"/>
      <c r="BU465" s="46"/>
      <c r="BV465" s="46"/>
      <c r="BW465" s="46"/>
      <c r="BX465" s="46"/>
      <c r="BY465" s="46"/>
    </row>
    <row r="466" spans="2:77">
      <c r="B466" s="46"/>
      <c r="C466" s="46"/>
      <c r="D466" s="46"/>
      <c r="E466" s="46"/>
      <c r="F466" s="46"/>
      <c r="G466" s="46"/>
      <c r="H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N466" s="46"/>
      <c r="BO466" s="46"/>
      <c r="BP466" s="46"/>
      <c r="BQ466" s="94"/>
      <c r="BR466" s="46"/>
      <c r="BS466" s="46"/>
      <c r="BT466" s="46"/>
      <c r="BU466" s="46"/>
      <c r="BV466" s="46"/>
      <c r="BW466" s="46"/>
      <c r="BX466" s="46"/>
      <c r="BY466" s="46"/>
    </row>
    <row r="467" spans="2:77">
      <c r="B467" s="46"/>
      <c r="C467" s="46"/>
      <c r="D467" s="46"/>
      <c r="E467" s="46"/>
      <c r="F467" s="46"/>
      <c r="G467" s="46"/>
      <c r="H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N467" s="46"/>
      <c r="BO467" s="46"/>
      <c r="BP467" s="46"/>
      <c r="BQ467" s="94"/>
      <c r="BR467" s="46"/>
      <c r="BS467" s="46"/>
      <c r="BT467" s="46"/>
      <c r="BU467" s="46"/>
      <c r="BV467" s="46"/>
      <c r="BW467" s="46"/>
      <c r="BX467" s="46"/>
      <c r="BY467" s="46"/>
    </row>
    <row r="468" spans="2:77">
      <c r="B468" s="46"/>
      <c r="C468" s="46"/>
      <c r="D468" s="46"/>
      <c r="E468" s="46"/>
      <c r="F468" s="46"/>
      <c r="G468" s="46"/>
      <c r="H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N468" s="46"/>
      <c r="BO468" s="46"/>
      <c r="BP468" s="46"/>
      <c r="BQ468" s="94"/>
      <c r="BR468" s="46"/>
      <c r="BS468" s="46"/>
      <c r="BT468" s="46"/>
      <c r="BU468" s="46"/>
      <c r="BV468" s="46"/>
      <c r="BW468" s="46"/>
      <c r="BX468" s="46"/>
      <c r="BY468" s="46"/>
    </row>
    <row r="469" spans="2:77">
      <c r="B469" s="46"/>
      <c r="C469" s="46"/>
      <c r="D469" s="46"/>
      <c r="E469" s="46"/>
      <c r="F469" s="46"/>
      <c r="G469" s="46"/>
      <c r="H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N469" s="46"/>
      <c r="BO469" s="46"/>
      <c r="BP469" s="46"/>
      <c r="BQ469" s="94"/>
      <c r="BR469" s="46"/>
      <c r="BS469" s="46"/>
      <c r="BT469" s="46"/>
      <c r="BU469" s="46"/>
      <c r="BV469" s="46"/>
      <c r="BW469" s="46"/>
      <c r="BX469" s="46"/>
      <c r="BY469" s="46"/>
    </row>
    <row r="470" spans="2:77">
      <c r="B470" s="46"/>
      <c r="C470" s="46"/>
      <c r="D470" s="46"/>
      <c r="E470" s="46"/>
      <c r="F470" s="46"/>
      <c r="G470" s="46"/>
      <c r="H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N470" s="46"/>
      <c r="BO470" s="46"/>
      <c r="BP470" s="46"/>
      <c r="BQ470" s="94"/>
      <c r="BR470" s="46"/>
      <c r="BS470" s="46"/>
      <c r="BT470" s="46"/>
      <c r="BU470" s="46"/>
      <c r="BV470" s="46"/>
      <c r="BW470" s="46"/>
      <c r="BX470" s="46"/>
      <c r="BY470" s="46"/>
    </row>
    <row r="471" spans="2:77">
      <c r="B471" s="46"/>
      <c r="C471" s="46"/>
      <c r="D471" s="46"/>
      <c r="E471" s="46"/>
      <c r="F471" s="46"/>
      <c r="G471" s="46"/>
      <c r="H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N471" s="46"/>
      <c r="BO471" s="46"/>
      <c r="BP471" s="46"/>
      <c r="BQ471" s="94"/>
      <c r="BR471" s="46"/>
      <c r="BS471" s="46"/>
      <c r="BT471" s="46"/>
      <c r="BU471" s="46"/>
      <c r="BV471" s="46"/>
      <c r="BW471" s="46"/>
      <c r="BX471" s="46"/>
      <c r="BY471" s="46"/>
    </row>
    <row r="472" spans="2:77">
      <c r="B472" s="46"/>
      <c r="C472" s="46"/>
      <c r="D472" s="46"/>
      <c r="E472" s="46"/>
      <c r="F472" s="46"/>
      <c r="G472" s="46"/>
      <c r="H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N472" s="46"/>
      <c r="BO472" s="46"/>
      <c r="BP472" s="46"/>
      <c r="BQ472" s="94"/>
      <c r="BR472" s="46"/>
      <c r="BS472" s="46"/>
      <c r="BT472" s="46"/>
      <c r="BU472" s="46"/>
      <c r="BV472" s="46"/>
      <c r="BW472" s="46"/>
      <c r="BX472" s="46"/>
      <c r="BY472" s="46"/>
    </row>
    <row r="473" spans="2:77">
      <c r="B473" s="46"/>
      <c r="C473" s="46"/>
      <c r="D473" s="46"/>
      <c r="E473" s="46"/>
      <c r="F473" s="46"/>
      <c r="G473" s="46"/>
      <c r="H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N473" s="46"/>
      <c r="BO473" s="46"/>
      <c r="BP473" s="46"/>
      <c r="BQ473" s="94"/>
      <c r="BR473" s="46"/>
      <c r="BS473" s="46"/>
      <c r="BT473" s="46"/>
      <c r="BU473" s="46"/>
      <c r="BV473" s="46"/>
      <c r="BW473" s="46"/>
      <c r="BX473" s="46"/>
      <c r="BY473" s="46"/>
    </row>
    <row r="474" spans="2:77">
      <c r="B474" s="46"/>
      <c r="C474" s="46"/>
      <c r="D474" s="46"/>
      <c r="E474" s="46"/>
      <c r="F474" s="46"/>
      <c r="G474" s="46"/>
      <c r="H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N474" s="46"/>
      <c r="BO474" s="46"/>
      <c r="BP474" s="46"/>
      <c r="BQ474" s="94"/>
      <c r="BR474" s="46"/>
      <c r="BS474" s="46"/>
      <c r="BT474" s="46"/>
      <c r="BU474" s="46"/>
      <c r="BV474" s="46"/>
      <c r="BW474" s="46"/>
      <c r="BX474" s="46"/>
      <c r="BY474" s="46"/>
    </row>
    <row r="475" spans="2:77">
      <c r="B475" s="46"/>
      <c r="C475" s="46"/>
      <c r="D475" s="46"/>
      <c r="E475" s="46"/>
      <c r="F475" s="46"/>
      <c r="G475" s="46"/>
      <c r="H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N475" s="46"/>
      <c r="BO475" s="46"/>
      <c r="BP475" s="46"/>
      <c r="BQ475" s="94"/>
      <c r="BR475" s="46"/>
      <c r="BS475" s="46"/>
      <c r="BT475" s="46"/>
      <c r="BU475" s="46"/>
      <c r="BV475" s="46"/>
      <c r="BW475" s="46"/>
      <c r="BX475" s="46"/>
      <c r="BY475" s="46"/>
    </row>
    <row r="476" spans="2:77">
      <c r="B476" s="46"/>
      <c r="C476" s="46"/>
      <c r="D476" s="46"/>
      <c r="E476" s="46"/>
      <c r="F476" s="46"/>
      <c r="G476" s="46"/>
      <c r="H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N476" s="46"/>
      <c r="BO476" s="46"/>
      <c r="BP476" s="46"/>
      <c r="BQ476" s="94"/>
      <c r="BR476" s="46"/>
      <c r="BS476" s="46"/>
      <c r="BT476" s="46"/>
      <c r="BU476" s="46"/>
      <c r="BV476" s="46"/>
      <c r="BW476" s="46"/>
      <c r="BX476" s="46"/>
      <c r="BY476" s="46"/>
    </row>
    <row r="477" spans="2:77">
      <c r="B477" s="46"/>
      <c r="C477" s="46"/>
      <c r="D477" s="46"/>
      <c r="E477" s="46"/>
      <c r="F477" s="46"/>
      <c r="G477" s="46"/>
      <c r="H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N477" s="46"/>
      <c r="BO477" s="46"/>
      <c r="BP477" s="46"/>
      <c r="BQ477" s="94"/>
      <c r="BR477" s="46"/>
      <c r="BS477" s="46"/>
      <c r="BT477" s="46"/>
      <c r="BU477" s="46"/>
      <c r="BV477" s="46"/>
      <c r="BW477" s="46"/>
      <c r="BX477" s="46"/>
      <c r="BY477" s="46"/>
    </row>
    <row r="478" spans="2:77">
      <c r="B478" s="46"/>
      <c r="C478" s="46"/>
      <c r="D478" s="46"/>
      <c r="E478" s="46"/>
      <c r="F478" s="46"/>
      <c r="G478" s="46"/>
      <c r="H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N478" s="46"/>
      <c r="BO478" s="46"/>
      <c r="BP478" s="46"/>
      <c r="BQ478" s="94"/>
      <c r="BR478" s="46"/>
      <c r="BS478" s="46"/>
      <c r="BT478" s="46"/>
      <c r="BU478" s="46"/>
      <c r="BV478" s="46"/>
      <c r="BW478" s="46"/>
      <c r="BX478" s="46"/>
      <c r="BY478" s="46"/>
    </row>
    <row r="479" spans="2:77">
      <c r="B479" s="46"/>
      <c r="C479" s="46"/>
      <c r="D479" s="46"/>
      <c r="E479" s="46"/>
      <c r="F479" s="46"/>
      <c r="G479" s="46"/>
      <c r="H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N479" s="46"/>
      <c r="BO479" s="46"/>
      <c r="BP479" s="46"/>
      <c r="BQ479" s="94"/>
      <c r="BR479" s="46"/>
      <c r="BS479" s="46"/>
      <c r="BT479" s="46"/>
      <c r="BU479" s="46"/>
      <c r="BV479" s="46"/>
      <c r="BW479" s="46"/>
      <c r="BX479" s="46"/>
      <c r="BY479" s="46"/>
    </row>
    <row r="480" spans="2:77">
      <c r="B480" s="46"/>
      <c r="C480" s="46"/>
      <c r="D480" s="46"/>
      <c r="E480" s="46"/>
      <c r="F480" s="46"/>
      <c r="G480" s="46"/>
      <c r="H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N480" s="46"/>
      <c r="BO480" s="46"/>
      <c r="BP480" s="46"/>
      <c r="BQ480" s="94"/>
      <c r="BR480" s="46"/>
      <c r="BS480" s="46"/>
      <c r="BT480" s="46"/>
      <c r="BU480" s="46"/>
      <c r="BV480" s="46"/>
      <c r="BW480" s="46"/>
      <c r="BX480" s="46"/>
      <c r="BY480" s="46"/>
    </row>
    <row r="481" spans="2:77">
      <c r="B481" s="46"/>
      <c r="C481" s="46"/>
      <c r="D481" s="46"/>
      <c r="E481" s="46"/>
      <c r="F481" s="46"/>
      <c r="G481" s="46"/>
      <c r="H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N481" s="46"/>
      <c r="BO481" s="46"/>
      <c r="BP481" s="46"/>
      <c r="BQ481" s="94"/>
      <c r="BR481" s="46"/>
      <c r="BS481" s="46"/>
      <c r="BT481" s="46"/>
      <c r="BU481" s="46"/>
      <c r="BV481" s="46"/>
      <c r="BW481" s="46"/>
      <c r="BX481" s="46"/>
      <c r="BY481" s="46"/>
    </row>
    <row r="482" spans="2:77">
      <c r="B482" s="46"/>
      <c r="C482" s="46"/>
      <c r="D482" s="46"/>
      <c r="E482" s="46"/>
      <c r="F482" s="46"/>
      <c r="G482" s="46"/>
      <c r="H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N482" s="46"/>
      <c r="BO482" s="46"/>
      <c r="BP482" s="46"/>
      <c r="BQ482" s="94"/>
      <c r="BR482" s="46"/>
      <c r="BS482" s="46"/>
      <c r="BT482" s="46"/>
      <c r="BU482" s="46"/>
      <c r="BV482" s="46"/>
      <c r="BW482" s="46"/>
      <c r="BX482" s="46"/>
      <c r="BY482" s="46"/>
    </row>
    <row r="483" spans="2:77">
      <c r="B483" s="46"/>
      <c r="C483" s="46"/>
      <c r="D483" s="46"/>
      <c r="E483" s="46"/>
      <c r="F483" s="46"/>
      <c r="G483" s="46"/>
      <c r="H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N483" s="46"/>
      <c r="BO483" s="46"/>
      <c r="BP483" s="46"/>
      <c r="BQ483" s="94"/>
      <c r="BR483" s="46"/>
      <c r="BS483" s="46"/>
      <c r="BT483" s="46"/>
      <c r="BU483" s="46"/>
      <c r="BV483" s="46"/>
      <c r="BW483" s="46"/>
      <c r="BX483" s="46"/>
      <c r="BY483" s="46"/>
    </row>
    <row r="484" spans="2:77">
      <c r="B484" s="46"/>
      <c r="C484" s="46"/>
      <c r="D484" s="46"/>
      <c r="E484" s="46"/>
      <c r="F484" s="46"/>
      <c r="G484" s="46"/>
      <c r="H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N484" s="46"/>
      <c r="BO484" s="46"/>
      <c r="BP484" s="46"/>
      <c r="BQ484" s="94"/>
      <c r="BR484" s="46"/>
      <c r="BS484" s="46"/>
      <c r="BT484" s="46"/>
      <c r="BU484" s="46"/>
      <c r="BV484" s="46"/>
      <c r="BW484" s="46"/>
      <c r="BX484" s="46"/>
      <c r="BY484" s="46"/>
    </row>
    <row r="485" spans="2:77">
      <c r="B485" s="46"/>
      <c r="C485" s="46"/>
      <c r="D485" s="46"/>
      <c r="E485" s="46"/>
      <c r="F485" s="46"/>
      <c r="G485" s="46"/>
      <c r="H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N485" s="46"/>
      <c r="BO485" s="46"/>
      <c r="BP485" s="46"/>
      <c r="BQ485" s="94"/>
      <c r="BR485" s="46"/>
      <c r="BS485" s="46"/>
      <c r="BT485" s="46"/>
      <c r="BU485" s="46"/>
      <c r="BV485" s="46"/>
      <c r="BW485" s="46"/>
      <c r="BX485" s="46"/>
      <c r="BY485" s="46"/>
    </row>
    <row r="486" spans="2:77">
      <c r="B486" s="46"/>
      <c r="C486" s="46"/>
      <c r="D486" s="46"/>
      <c r="E486" s="46"/>
      <c r="F486" s="46"/>
      <c r="G486" s="46"/>
      <c r="H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N486" s="46"/>
      <c r="BO486" s="46"/>
      <c r="BP486" s="46"/>
      <c r="BQ486" s="94"/>
      <c r="BR486" s="46"/>
      <c r="BS486" s="46"/>
      <c r="BT486" s="46"/>
      <c r="BU486" s="46"/>
      <c r="BV486" s="46"/>
      <c r="BW486" s="46"/>
      <c r="BX486" s="46"/>
      <c r="BY486" s="46"/>
    </row>
    <row r="487" spans="2:77">
      <c r="B487" s="46"/>
      <c r="C487" s="46"/>
      <c r="D487" s="46"/>
      <c r="E487" s="46"/>
      <c r="F487" s="46"/>
      <c r="G487" s="46"/>
      <c r="H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N487" s="46"/>
      <c r="BO487" s="46"/>
      <c r="BP487" s="46"/>
      <c r="BQ487" s="94"/>
      <c r="BR487" s="46"/>
      <c r="BS487" s="46"/>
      <c r="BT487" s="46"/>
      <c r="BU487" s="46"/>
      <c r="BV487" s="46"/>
      <c r="BW487" s="46"/>
      <c r="BX487" s="46"/>
      <c r="BY487" s="46"/>
    </row>
    <row r="488" spans="2:77">
      <c r="B488" s="46"/>
      <c r="C488" s="46"/>
      <c r="D488" s="46"/>
      <c r="E488" s="46"/>
      <c r="F488" s="46"/>
      <c r="G488" s="46"/>
      <c r="H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N488" s="46"/>
      <c r="BO488" s="46"/>
      <c r="BP488" s="46"/>
      <c r="BQ488" s="94"/>
      <c r="BR488" s="46"/>
      <c r="BS488" s="46"/>
      <c r="BT488" s="46"/>
      <c r="BU488" s="46"/>
      <c r="BV488" s="46"/>
      <c r="BW488" s="46"/>
      <c r="BX488" s="46"/>
      <c r="BY488" s="46"/>
    </row>
    <row r="489" spans="2:77">
      <c r="B489" s="46"/>
      <c r="C489" s="46"/>
      <c r="D489" s="46"/>
      <c r="E489" s="46"/>
      <c r="F489" s="46"/>
      <c r="G489" s="46"/>
      <c r="H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N489" s="46"/>
      <c r="BO489" s="46"/>
      <c r="BP489" s="46"/>
      <c r="BQ489" s="94"/>
      <c r="BR489" s="46"/>
      <c r="BS489" s="46"/>
      <c r="BT489" s="46"/>
      <c r="BU489" s="46"/>
      <c r="BV489" s="46"/>
      <c r="BW489" s="46"/>
      <c r="BX489" s="46"/>
      <c r="BY489" s="46"/>
    </row>
    <row r="490" spans="2:77">
      <c r="B490" s="46"/>
      <c r="C490" s="46"/>
      <c r="D490" s="46"/>
      <c r="E490" s="46"/>
      <c r="F490" s="46"/>
      <c r="G490" s="46"/>
      <c r="H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N490" s="46"/>
      <c r="BO490" s="46"/>
      <c r="BP490" s="46"/>
      <c r="BQ490" s="94"/>
      <c r="BR490" s="46"/>
      <c r="BS490" s="46"/>
      <c r="BT490" s="46"/>
      <c r="BU490" s="46"/>
      <c r="BV490" s="46"/>
      <c r="BW490" s="46"/>
      <c r="BX490" s="46"/>
      <c r="BY490" s="46"/>
    </row>
    <row r="491" spans="2:77">
      <c r="B491" s="46"/>
      <c r="C491" s="46"/>
      <c r="D491" s="46"/>
      <c r="E491" s="46"/>
      <c r="F491" s="46"/>
      <c r="G491" s="46"/>
      <c r="H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N491" s="46"/>
      <c r="BO491" s="46"/>
      <c r="BP491" s="46"/>
      <c r="BQ491" s="94"/>
      <c r="BR491" s="46"/>
      <c r="BS491" s="46"/>
      <c r="BT491" s="46"/>
      <c r="BU491" s="46"/>
      <c r="BV491" s="46"/>
      <c r="BW491" s="46"/>
      <c r="BX491" s="46"/>
      <c r="BY491" s="46"/>
    </row>
    <row r="492" spans="2:77">
      <c r="B492" s="46"/>
      <c r="C492" s="46"/>
      <c r="D492" s="46"/>
      <c r="E492" s="46"/>
      <c r="F492" s="46"/>
      <c r="G492" s="46"/>
      <c r="H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N492" s="46"/>
      <c r="BO492" s="46"/>
      <c r="BP492" s="46"/>
      <c r="BQ492" s="94"/>
      <c r="BR492" s="46"/>
      <c r="BS492" s="46"/>
      <c r="BT492" s="46"/>
      <c r="BU492" s="46"/>
      <c r="BV492" s="46"/>
      <c r="BW492" s="46"/>
      <c r="BX492" s="46"/>
      <c r="BY492" s="46"/>
    </row>
    <row r="493" spans="2:77">
      <c r="B493" s="46"/>
      <c r="C493" s="46"/>
      <c r="D493" s="46"/>
      <c r="E493" s="46"/>
      <c r="F493" s="46"/>
      <c r="G493" s="46"/>
      <c r="H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N493" s="46"/>
      <c r="BO493" s="46"/>
      <c r="BP493" s="46"/>
      <c r="BQ493" s="94"/>
      <c r="BR493" s="46"/>
      <c r="BS493" s="46"/>
      <c r="BT493" s="46"/>
      <c r="BU493" s="46"/>
      <c r="BV493" s="46"/>
      <c r="BW493" s="46"/>
      <c r="BX493" s="46"/>
      <c r="BY493" s="46"/>
    </row>
    <row r="494" spans="2:77">
      <c r="B494" s="46"/>
      <c r="C494" s="46"/>
      <c r="D494" s="46"/>
      <c r="E494" s="46"/>
      <c r="F494" s="46"/>
      <c r="G494" s="46"/>
      <c r="H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N494" s="46"/>
      <c r="BO494" s="46"/>
      <c r="BP494" s="46"/>
      <c r="BQ494" s="94"/>
      <c r="BR494" s="46"/>
      <c r="BS494" s="46"/>
      <c r="BT494" s="46"/>
      <c r="BU494" s="46"/>
      <c r="BV494" s="46"/>
      <c r="BW494" s="46"/>
      <c r="BX494" s="46"/>
      <c r="BY494" s="46"/>
    </row>
    <row r="495" spans="2:77">
      <c r="B495" s="46"/>
      <c r="C495" s="46"/>
      <c r="D495" s="46"/>
      <c r="E495" s="46"/>
      <c r="F495" s="46"/>
      <c r="G495" s="46"/>
      <c r="H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N495" s="46"/>
      <c r="BO495" s="46"/>
      <c r="BP495" s="46"/>
      <c r="BQ495" s="94"/>
      <c r="BR495" s="46"/>
      <c r="BS495" s="46"/>
      <c r="BT495" s="46"/>
      <c r="BU495" s="46"/>
      <c r="BV495" s="46"/>
      <c r="BW495" s="46"/>
      <c r="BX495" s="46"/>
      <c r="BY495" s="46"/>
    </row>
    <row r="496" spans="2:77">
      <c r="B496" s="46"/>
      <c r="C496" s="46"/>
      <c r="D496" s="46"/>
      <c r="E496" s="46"/>
      <c r="F496" s="46"/>
      <c r="G496" s="46"/>
      <c r="H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N496" s="46"/>
      <c r="BO496" s="46"/>
      <c r="BP496" s="46"/>
      <c r="BQ496" s="94"/>
      <c r="BR496" s="46"/>
      <c r="BS496" s="46"/>
      <c r="BT496" s="46"/>
      <c r="BU496" s="46"/>
      <c r="BV496" s="46"/>
      <c r="BW496" s="46"/>
      <c r="BX496" s="46"/>
      <c r="BY496" s="46"/>
    </row>
    <row r="497" spans="2:77">
      <c r="B497" s="46"/>
      <c r="C497" s="46"/>
      <c r="D497" s="46"/>
      <c r="E497" s="46"/>
      <c r="F497" s="46"/>
      <c r="G497" s="46"/>
      <c r="H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N497" s="46"/>
      <c r="BO497" s="46"/>
      <c r="BP497" s="46"/>
      <c r="BQ497" s="94"/>
      <c r="BR497" s="46"/>
      <c r="BS497" s="46"/>
      <c r="BT497" s="46"/>
      <c r="BU497" s="46"/>
      <c r="BV497" s="46"/>
      <c r="BW497" s="46"/>
      <c r="BX497" s="46"/>
      <c r="BY497" s="46"/>
    </row>
    <row r="498" spans="2:77">
      <c r="B498" s="46"/>
      <c r="C498" s="46"/>
      <c r="D498" s="46"/>
      <c r="E498" s="46"/>
      <c r="F498" s="46"/>
      <c r="G498" s="46"/>
      <c r="H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N498" s="46"/>
      <c r="BO498" s="46"/>
      <c r="BP498" s="46"/>
      <c r="BQ498" s="94"/>
      <c r="BR498" s="46"/>
      <c r="BS498" s="46"/>
      <c r="BT498" s="46"/>
      <c r="BU498" s="46"/>
      <c r="BV498" s="46"/>
      <c r="BW498" s="46"/>
      <c r="BX498" s="46"/>
      <c r="BY498" s="46"/>
    </row>
    <row r="499" spans="2:77">
      <c r="B499" s="46"/>
      <c r="C499" s="46"/>
      <c r="D499" s="46"/>
      <c r="E499" s="46"/>
      <c r="F499" s="46"/>
      <c r="G499" s="46"/>
      <c r="H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N499" s="46"/>
      <c r="BO499" s="46"/>
      <c r="BP499" s="46"/>
      <c r="BQ499" s="94"/>
      <c r="BR499" s="46"/>
      <c r="BS499" s="46"/>
      <c r="BT499" s="46"/>
      <c r="BU499" s="46"/>
      <c r="BV499" s="46"/>
      <c r="BW499" s="46"/>
      <c r="BX499" s="46"/>
      <c r="BY499" s="46"/>
    </row>
    <row r="500" spans="2:77">
      <c r="B500" s="46"/>
      <c r="C500" s="46"/>
      <c r="D500" s="46"/>
      <c r="E500" s="46"/>
      <c r="F500" s="46"/>
      <c r="G500" s="46"/>
      <c r="H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N500" s="46"/>
      <c r="BO500" s="46"/>
      <c r="BP500" s="46"/>
      <c r="BQ500" s="94"/>
      <c r="BR500" s="46"/>
      <c r="BS500" s="46"/>
      <c r="BT500" s="46"/>
      <c r="BU500" s="46"/>
      <c r="BV500" s="46"/>
      <c r="BW500" s="46"/>
      <c r="BX500" s="46"/>
      <c r="BY500" s="46"/>
    </row>
    <row r="501" spans="2:77">
      <c r="B501" s="46"/>
      <c r="C501" s="46"/>
      <c r="D501" s="46"/>
      <c r="E501" s="46"/>
      <c r="F501" s="46"/>
      <c r="G501" s="46"/>
      <c r="H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N501" s="46"/>
      <c r="BO501" s="46"/>
      <c r="BP501" s="46"/>
      <c r="BQ501" s="94"/>
      <c r="BR501" s="46"/>
      <c r="BS501" s="46"/>
      <c r="BT501" s="46"/>
      <c r="BU501" s="46"/>
      <c r="BV501" s="46"/>
      <c r="BW501" s="46"/>
      <c r="BX501" s="46"/>
      <c r="BY501" s="46"/>
    </row>
    <row r="502" spans="2:77">
      <c r="B502" s="46"/>
      <c r="C502" s="46"/>
      <c r="D502" s="46"/>
      <c r="E502" s="46"/>
      <c r="F502" s="46"/>
      <c r="G502" s="46"/>
      <c r="H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N502" s="46"/>
      <c r="BO502" s="46"/>
      <c r="BP502" s="46"/>
      <c r="BQ502" s="94"/>
      <c r="BR502" s="46"/>
      <c r="BS502" s="46"/>
      <c r="BT502" s="46"/>
      <c r="BU502" s="46"/>
      <c r="BV502" s="46"/>
      <c r="BW502" s="46"/>
      <c r="BX502" s="46"/>
      <c r="BY502" s="46"/>
    </row>
    <row r="503" spans="2:77">
      <c r="B503" s="46"/>
      <c r="C503" s="46"/>
      <c r="D503" s="46"/>
      <c r="E503" s="46"/>
      <c r="F503" s="46"/>
      <c r="G503" s="46"/>
      <c r="H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N503" s="46"/>
      <c r="BO503" s="46"/>
      <c r="BP503" s="46"/>
      <c r="BQ503" s="94"/>
      <c r="BR503" s="46"/>
      <c r="BS503" s="46"/>
      <c r="BT503" s="46"/>
      <c r="BU503" s="46"/>
      <c r="BV503" s="46"/>
      <c r="BW503" s="46"/>
      <c r="BX503" s="46"/>
      <c r="BY503" s="46"/>
    </row>
    <row r="504" spans="2:77">
      <c r="B504" s="46"/>
      <c r="C504" s="46"/>
      <c r="D504" s="46"/>
      <c r="E504" s="46"/>
      <c r="F504" s="46"/>
      <c r="G504" s="46"/>
      <c r="H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N504" s="46"/>
      <c r="BO504" s="46"/>
      <c r="BP504" s="46"/>
      <c r="BQ504" s="94"/>
      <c r="BR504" s="46"/>
      <c r="BS504" s="46"/>
      <c r="BT504" s="46"/>
      <c r="BU504" s="46"/>
      <c r="BV504" s="46"/>
      <c r="BW504" s="46"/>
      <c r="BX504" s="46"/>
      <c r="BY504" s="46"/>
    </row>
    <row r="505" spans="2:77">
      <c r="B505" s="46"/>
      <c r="C505" s="46"/>
      <c r="D505" s="46"/>
      <c r="E505" s="46"/>
      <c r="F505" s="46"/>
      <c r="G505" s="46"/>
      <c r="H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N505" s="46"/>
      <c r="BO505" s="46"/>
      <c r="BP505" s="46"/>
      <c r="BQ505" s="94"/>
      <c r="BR505" s="46"/>
      <c r="BS505" s="46"/>
      <c r="BT505" s="46"/>
      <c r="BU505" s="46"/>
      <c r="BV505" s="46"/>
      <c r="BW505" s="46"/>
      <c r="BX505" s="46"/>
      <c r="BY505" s="46"/>
    </row>
    <row r="506" spans="2:77">
      <c r="B506" s="46"/>
      <c r="C506" s="46"/>
      <c r="D506" s="46"/>
      <c r="E506" s="46"/>
      <c r="F506" s="46"/>
      <c r="G506" s="46"/>
      <c r="H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N506" s="46"/>
      <c r="BO506" s="46"/>
      <c r="BP506" s="46"/>
      <c r="BQ506" s="94"/>
      <c r="BR506" s="46"/>
      <c r="BS506" s="46"/>
      <c r="BT506" s="46"/>
      <c r="BU506" s="46"/>
      <c r="BV506" s="46"/>
      <c r="BW506" s="46"/>
      <c r="BX506" s="46"/>
      <c r="BY506" s="46"/>
    </row>
    <row r="507" spans="2:77">
      <c r="B507" s="46"/>
      <c r="C507" s="46"/>
      <c r="D507" s="46"/>
      <c r="E507" s="46"/>
      <c r="F507" s="46"/>
      <c r="G507" s="46"/>
      <c r="H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N507" s="46"/>
      <c r="BO507" s="46"/>
      <c r="BP507" s="46"/>
      <c r="BQ507" s="94"/>
      <c r="BR507" s="46"/>
      <c r="BS507" s="46"/>
      <c r="BT507" s="46"/>
      <c r="BU507" s="46"/>
      <c r="BV507" s="46"/>
      <c r="BW507" s="46"/>
      <c r="BX507" s="46"/>
      <c r="BY507" s="46"/>
    </row>
    <row r="508" spans="2:77">
      <c r="B508" s="46"/>
      <c r="C508" s="46"/>
      <c r="D508" s="46"/>
      <c r="E508" s="46"/>
      <c r="F508" s="46"/>
      <c r="G508" s="46"/>
      <c r="H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N508" s="46"/>
      <c r="BO508" s="46"/>
      <c r="BP508" s="46"/>
      <c r="BQ508" s="94"/>
      <c r="BR508" s="46"/>
      <c r="BS508" s="46"/>
      <c r="BT508" s="46"/>
      <c r="BU508" s="46"/>
      <c r="BV508" s="46"/>
      <c r="BW508" s="46"/>
      <c r="BX508" s="46"/>
      <c r="BY508" s="46"/>
    </row>
    <row r="509" spans="2:77">
      <c r="B509" s="46"/>
      <c r="C509" s="46"/>
      <c r="D509" s="46"/>
      <c r="E509" s="46"/>
      <c r="F509" s="46"/>
      <c r="G509" s="46"/>
      <c r="H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N509" s="46"/>
      <c r="BO509" s="46"/>
      <c r="BP509" s="46"/>
      <c r="BQ509" s="94"/>
      <c r="BR509" s="46"/>
      <c r="BS509" s="46"/>
      <c r="BT509" s="46"/>
      <c r="BU509" s="46"/>
      <c r="BV509" s="46"/>
      <c r="BW509" s="46"/>
      <c r="BX509" s="46"/>
      <c r="BY509" s="46"/>
    </row>
    <row r="510" spans="2:77">
      <c r="B510" s="46"/>
      <c r="C510" s="46"/>
      <c r="D510" s="46"/>
      <c r="E510" s="46"/>
      <c r="F510" s="46"/>
      <c r="G510" s="46"/>
      <c r="H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N510" s="46"/>
      <c r="BO510" s="46"/>
      <c r="BP510" s="46"/>
      <c r="BQ510" s="94"/>
      <c r="BR510" s="46"/>
      <c r="BS510" s="46"/>
      <c r="BT510" s="46"/>
      <c r="BU510" s="46"/>
      <c r="BV510" s="46"/>
      <c r="BW510" s="46"/>
      <c r="BX510" s="46"/>
      <c r="BY510" s="46"/>
    </row>
    <row r="511" spans="2:77">
      <c r="B511" s="46"/>
      <c r="C511" s="46"/>
      <c r="D511" s="46"/>
      <c r="E511" s="46"/>
      <c r="F511" s="46"/>
      <c r="G511" s="46"/>
      <c r="H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N511" s="46"/>
      <c r="BO511" s="46"/>
      <c r="BP511" s="46"/>
      <c r="BQ511" s="94"/>
      <c r="BR511" s="46"/>
      <c r="BS511" s="46"/>
      <c r="BT511" s="46"/>
      <c r="BU511" s="46"/>
      <c r="BV511" s="46"/>
      <c r="BW511" s="46"/>
      <c r="BX511" s="46"/>
      <c r="BY511" s="46"/>
    </row>
    <row r="512" spans="2:77">
      <c r="B512" s="46"/>
      <c r="C512" s="46"/>
      <c r="D512" s="46"/>
      <c r="E512" s="46"/>
      <c r="F512" s="46"/>
      <c r="G512" s="46"/>
      <c r="H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N512" s="46"/>
      <c r="BO512" s="46"/>
      <c r="BP512" s="46"/>
      <c r="BQ512" s="94"/>
      <c r="BR512" s="46"/>
      <c r="BS512" s="46"/>
      <c r="BT512" s="46"/>
      <c r="BU512" s="46"/>
      <c r="BV512" s="46"/>
      <c r="BW512" s="46"/>
      <c r="BX512" s="46"/>
      <c r="BY512" s="46"/>
    </row>
    <row r="513" spans="2:77">
      <c r="B513" s="46"/>
      <c r="C513" s="46"/>
      <c r="D513" s="46"/>
      <c r="E513" s="46"/>
      <c r="F513" s="46"/>
      <c r="G513" s="46"/>
      <c r="H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N513" s="46"/>
      <c r="BO513" s="46"/>
      <c r="BP513" s="46"/>
      <c r="BQ513" s="94"/>
      <c r="BR513" s="46"/>
      <c r="BS513" s="46"/>
      <c r="BT513" s="46"/>
      <c r="BU513" s="46"/>
      <c r="BV513" s="46"/>
      <c r="BW513" s="46"/>
      <c r="BX513" s="46"/>
      <c r="BY513" s="46"/>
    </row>
    <row r="514" spans="2:77">
      <c r="B514" s="46"/>
      <c r="C514" s="46"/>
      <c r="D514" s="46"/>
      <c r="E514" s="46"/>
      <c r="F514" s="46"/>
      <c r="G514" s="46"/>
      <c r="H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N514" s="46"/>
      <c r="BO514" s="46"/>
      <c r="BP514" s="46"/>
      <c r="BQ514" s="94"/>
      <c r="BR514" s="46"/>
      <c r="BS514" s="46"/>
      <c r="BT514" s="46"/>
      <c r="BU514" s="46"/>
      <c r="BV514" s="46"/>
      <c r="BW514" s="46"/>
      <c r="BX514" s="46"/>
      <c r="BY514" s="46"/>
    </row>
    <row r="515" spans="2:77">
      <c r="B515" s="46"/>
      <c r="C515" s="46"/>
      <c r="D515" s="46"/>
      <c r="E515" s="46"/>
      <c r="F515" s="46"/>
      <c r="G515" s="46"/>
      <c r="H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N515" s="46"/>
      <c r="BO515" s="46"/>
      <c r="BP515" s="46"/>
      <c r="BQ515" s="94"/>
      <c r="BR515" s="46"/>
      <c r="BS515" s="46"/>
      <c r="BT515" s="46"/>
      <c r="BU515" s="46"/>
      <c r="BV515" s="46"/>
      <c r="BW515" s="46"/>
      <c r="BX515" s="46"/>
      <c r="BY515" s="46"/>
    </row>
    <row r="516" spans="2:77">
      <c r="B516" s="46"/>
      <c r="C516" s="46"/>
      <c r="D516" s="46"/>
      <c r="E516" s="46"/>
      <c r="F516" s="46"/>
      <c r="G516" s="46"/>
      <c r="H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N516" s="46"/>
      <c r="BO516" s="46"/>
      <c r="BP516" s="46"/>
      <c r="BQ516" s="94"/>
      <c r="BR516" s="46"/>
      <c r="BS516" s="46"/>
      <c r="BT516" s="46"/>
      <c r="BU516" s="46"/>
      <c r="BV516" s="46"/>
      <c r="BW516" s="46"/>
      <c r="BX516" s="46"/>
      <c r="BY516" s="46"/>
    </row>
    <row r="517" spans="2:77">
      <c r="B517" s="46"/>
      <c r="C517" s="46"/>
      <c r="D517" s="46"/>
      <c r="E517" s="46"/>
      <c r="F517" s="46"/>
      <c r="G517" s="46"/>
      <c r="H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N517" s="46"/>
      <c r="BO517" s="46"/>
      <c r="BP517" s="46"/>
      <c r="BQ517" s="94"/>
      <c r="BR517" s="46"/>
      <c r="BS517" s="46"/>
      <c r="BT517" s="46"/>
      <c r="BU517" s="46"/>
      <c r="BV517" s="46"/>
      <c r="BW517" s="46"/>
      <c r="BX517" s="46"/>
      <c r="BY517" s="46"/>
    </row>
    <row r="518" spans="2:77">
      <c r="B518" s="46"/>
      <c r="C518" s="46"/>
      <c r="D518" s="46"/>
      <c r="E518" s="46"/>
      <c r="F518" s="46"/>
      <c r="G518" s="46"/>
      <c r="H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N518" s="46"/>
      <c r="BO518" s="46"/>
      <c r="BP518" s="46"/>
      <c r="BQ518" s="94"/>
      <c r="BR518" s="46"/>
      <c r="BS518" s="46"/>
      <c r="BT518" s="46"/>
      <c r="BU518" s="46"/>
      <c r="BV518" s="46"/>
      <c r="BW518" s="46"/>
      <c r="BX518" s="46"/>
      <c r="BY518" s="46"/>
    </row>
    <row r="519" spans="2:77">
      <c r="B519" s="46"/>
      <c r="C519" s="46"/>
      <c r="D519" s="46"/>
      <c r="E519" s="46"/>
      <c r="F519" s="46"/>
      <c r="G519" s="46"/>
      <c r="H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N519" s="46"/>
      <c r="BO519" s="46"/>
      <c r="BP519" s="46"/>
      <c r="BQ519" s="94"/>
      <c r="BR519" s="46"/>
      <c r="BS519" s="46"/>
      <c r="BT519" s="46"/>
      <c r="BU519" s="46"/>
      <c r="BV519" s="46"/>
      <c r="BW519" s="46"/>
      <c r="BX519" s="46"/>
      <c r="BY519" s="46"/>
    </row>
    <row r="520" spans="2:77">
      <c r="B520" s="46"/>
      <c r="C520" s="46"/>
      <c r="D520" s="46"/>
      <c r="E520" s="46"/>
      <c r="F520" s="46"/>
      <c r="G520" s="46"/>
      <c r="H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N520" s="46"/>
      <c r="BO520" s="46"/>
      <c r="BP520" s="46"/>
      <c r="BQ520" s="94"/>
      <c r="BR520" s="46"/>
      <c r="BS520" s="46"/>
      <c r="BT520" s="46"/>
      <c r="BU520" s="46"/>
      <c r="BV520" s="46"/>
      <c r="BW520" s="46"/>
      <c r="BX520" s="46"/>
      <c r="BY520" s="46"/>
    </row>
    <row r="521" spans="2:77">
      <c r="B521" s="46"/>
      <c r="C521" s="46"/>
      <c r="D521" s="46"/>
      <c r="E521" s="46"/>
      <c r="F521" s="46"/>
      <c r="G521" s="46"/>
      <c r="H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N521" s="46"/>
      <c r="BO521" s="46"/>
      <c r="BP521" s="46"/>
      <c r="BQ521" s="94"/>
      <c r="BR521" s="46"/>
      <c r="BS521" s="46"/>
      <c r="BT521" s="46"/>
      <c r="BU521" s="46"/>
      <c r="BV521" s="46"/>
      <c r="BW521" s="46"/>
      <c r="BX521" s="46"/>
      <c r="BY521" s="46"/>
    </row>
    <row r="522" spans="2:77">
      <c r="B522" s="46"/>
      <c r="C522" s="46"/>
      <c r="D522" s="46"/>
      <c r="E522" s="46"/>
      <c r="F522" s="46"/>
      <c r="G522" s="46"/>
      <c r="H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N522" s="46"/>
      <c r="BO522" s="46"/>
      <c r="BP522" s="46"/>
      <c r="BQ522" s="94"/>
      <c r="BR522" s="46"/>
      <c r="BS522" s="46"/>
      <c r="BT522" s="46"/>
      <c r="BU522" s="46"/>
      <c r="BV522" s="46"/>
      <c r="BW522" s="46"/>
      <c r="BX522" s="46"/>
      <c r="BY522" s="46"/>
    </row>
    <row r="523" spans="2:77">
      <c r="B523" s="46"/>
      <c r="C523" s="46"/>
      <c r="D523" s="46"/>
      <c r="E523" s="46"/>
      <c r="F523" s="46"/>
      <c r="G523" s="46"/>
      <c r="H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N523" s="46"/>
      <c r="BO523" s="46"/>
      <c r="BP523" s="46"/>
      <c r="BQ523" s="94"/>
      <c r="BR523" s="46"/>
      <c r="BS523" s="46"/>
      <c r="BT523" s="46"/>
      <c r="BU523" s="46"/>
      <c r="BV523" s="46"/>
      <c r="BW523" s="46"/>
      <c r="BX523" s="46"/>
      <c r="BY523" s="46"/>
    </row>
    <row r="524" spans="2:77">
      <c r="B524" s="46"/>
      <c r="C524" s="46"/>
      <c r="D524" s="46"/>
      <c r="E524" s="46"/>
      <c r="F524" s="46"/>
      <c r="G524" s="46"/>
      <c r="H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N524" s="46"/>
      <c r="BO524" s="46"/>
      <c r="BP524" s="46"/>
      <c r="BQ524" s="94"/>
      <c r="BR524" s="46"/>
      <c r="BS524" s="46"/>
      <c r="BT524" s="46"/>
      <c r="BU524" s="46"/>
      <c r="BV524" s="46"/>
      <c r="BW524" s="46"/>
      <c r="BX524" s="46"/>
      <c r="BY524" s="46"/>
    </row>
    <row r="525" spans="2:77">
      <c r="B525" s="46"/>
      <c r="C525" s="46"/>
      <c r="D525" s="46"/>
      <c r="E525" s="46"/>
      <c r="F525" s="46"/>
      <c r="G525" s="46"/>
      <c r="H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N525" s="46"/>
      <c r="BO525" s="46"/>
      <c r="BP525" s="46"/>
      <c r="BQ525" s="94"/>
      <c r="BR525" s="46"/>
      <c r="BS525" s="46"/>
      <c r="BT525" s="46"/>
      <c r="BU525" s="46"/>
      <c r="BV525" s="46"/>
      <c r="BW525" s="46"/>
      <c r="BX525" s="46"/>
      <c r="BY525" s="46"/>
    </row>
    <row r="526" spans="2:77">
      <c r="B526" s="46"/>
      <c r="C526" s="46"/>
      <c r="D526" s="46"/>
      <c r="E526" s="46"/>
      <c r="F526" s="46"/>
      <c r="G526" s="46"/>
      <c r="H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N526" s="46"/>
      <c r="BO526" s="46"/>
      <c r="BP526" s="46"/>
      <c r="BQ526" s="94"/>
      <c r="BR526" s="46"/>
      <c r="BS526" s="46"/>
      <c r="BT526" s="46"/>
      <c r="BU526" s="46"/>
      <c r="BV526" s="46"/>
      <c r="BW526" s="46"/>
      <c r="BX526" s="46"/>
      <c r="BY526" s="46"/>
    </row>
    <row r="527" spans="2:77">
      <c r="B527" s="46"/>
      <c r="C527" s="46"/>
      <c r="D527" s="46"/>
      <c r="E527" s="46"/>
      <c r="F527" s="46"/>
      <c r="G527" s="46"/>
      <c r="H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N527" s="46"/>
      <c r="BO527" s="46"/>
      <c r="BP527" s="46"/>
      <c r="BQ527" s="94"/>
      <c r="BR527" s="46"/>
      <c r="BS527" s="46"/>
      <c r="BT527" s="46"/>
      <c r="BU527" s="46"/>
      <c r="BV527" s="46"/>
      <c r="BW527" s="46"/>
      <c r="BX527" s="46"/>
      <c r="BY527" s="46"/>
    </row>
    <row r="528" spans="2:77">
      <c r="B528" s="46"/>
      <c r="C528" s="46"/>
      <c r="D528" s="46"/>
      <c r="E528" s="46"/>
      <c r="F528" s="46"/>
      <c r="G528" s="46"/>
      <c r="H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N528" s="46"/>
      <c r="BO528" s="46"/>
      <c r="BP528" s="46"/>
      <c r="BQ528" s="94"/>
      <c r="BR528" s="46"/>
      <c r="BS528" s="46"/>
      <c r="BT528" s="46"/>
      <c r="BU528" s="46"/>
      <c r="BV528" s="46"/>
      <c r="BW528" s="46"/>
      <c r="BX528" s="46"/>
      <c r="BY528" s="46"/>
    </row>
    <row r="529" spans="2:77">
      <c r="B529" s="46"/>
      <c r="C529" s="46"/>
      <c r="D529" s="46"/>
      <c r="E529" s="46"/>
      <c r="F529" s="46"/>
      <c r="G529" s="46"/>
      <c r="H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N529" s="46"/>
      <c r="BO529" s="46"/>
      <c r="BP529" s="46"/>
      <c r="BQ529" s="94"/>
      <c r="BR529" s="46"/>
      <c r="BS529" s="46"/>
      <c r="BT529" s="46"/>
      <c r="BU529" s="46"/>
      <c r="BV529" s="46"/>
      <c r="BW529" s="46"/>
      <c r="BX529" s="46"/>
      <c r="BY529" s="46"/>
    </row>
    <row r="530" spans="2:77">
      <c r="B530" s="46"/>
      <c r="C530" s="46"/>
      <c r="D530" s="46"/>
      <c r="E530" s="46"/>
      <c r="F530" s="46"/>
      <c r="G530" s="46"/>
      <c r="H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N530" s="46"/>
      <c r="BO530" s="46"/>
      <c r="BP530" s="46"/>
      <c r="BQ530" s="94"/>
      <c r="BR530" s="46"/>
      <c r="BS530" s="46"/>
      <c r="BT530" s="46"/>
      <c r="BU530" s="46"/>
      <c r="BV530" s="46"/>
      <c r="BW530" s="46"/>
      <c r="BX530" s="46"/>
      <c r="BY530" s="46"/>
    </row>
    <row r="531" spans="2:77">
      <c r="B531" s="46"/>
      <c r="C531" s="46"/>
      <c r="D531" s="46"/>
      <c r="E531" s="46"/>
      <c r="F531" s="46"/>
      <c r="G531" s="46"/>
      <c r="H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N531" s="46"/>
      <c r="BO531" s="46"/>
      <c r="BP531" s="46"/>
      <c r="BQ531" s="94"/>
      <c r="BR531" s="46"/>
      <c r="BS531" s="46"/>
      <c r="BT531" s="46"/>
      <c r="BU531" s="46"/>
      <c r="BV531" s="46"/>
      <c r="BW531" s="46"/>
      <c r="BX531" s="46"/>
      <c r="BY531" s="46"/>
    </row>
    <row r="532" spans="2:77">
      <c r="B532" s="46"/>
      <c r="C532" s="46"/>
      <c r="D532" s="46"/>
      <c r="E532" s="46"/>
      <c r="F532" s="46"/>
      <c r="G532" s="46"/>
      <c r="H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N532" s="46"/>
      <c r="BO532" s="46"/>
      <c r="BP532" s="46"/>
      <c r="BQ532" s="94"/>
      <c r="BR532" s="46"/>
      <c r="BS532" s="46"/>
      <c r="BT532" s="46"/>
      <c r="BU532" s="46"/>
      <c r="BV532" s="46"/>
      <c r="BW532" s="46"/>
      <c r="BX532" s="46"/>
      <c r="BY532" s="46"/>
    </row>
    <row r="533" spans="2:77">
      <c r="B533" s="46"/>
      <c r="C533" s="46"/>
      <c r="D533" s="46"/>
      <c r="E533" s="46"/>
      <c r="F533" s="46"/>
      <c r="G533" s="46"/>
      <c r="H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N533" s="46"/>
      <c r="BO533" s="46"/>
      <c r="BP533" s="46"/>
      <c r="BQ533" s="94"/>
      <c r="BR533" s="46"/>
      <c r="BS533" s="46"/>
      <c r="BT533" s="46"/>
      <c r="BU533" s="46"/>
      <c r="BV533" s="46"/>
      <c r="BW533" s="46"/>
      <c r="BX533" s="46"/>
      <c r="BY533" s="46"/>
    </row>
    <row r="534" spans="2:77">
      <c r="B534" s="46"/>
      <c r="C534" s="46"/>
      <c r="D534" s="46"/>
      <c r="E534" s="46"/>
      <c r="F534" s="46"/>
      <c r="G534" s="46"/>
      <c r="H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N534" s="46"/>
      <c r="BO534" s="46"/>
      <c r="BP534" s="46"/>
      <c r="BQ534" s="94"/>
      <c r="BR534" s="46"/>
      <c r="BS534" s="46"/>
      <c r="BT534" s="46"/>
      <c r="BU534" s="46"/>
      <c r="BV534" s="46"/>
      <c r="BW534" s="46"/>
      <c r="BX534" s="46"/>
      <c r="BY534" s="46"/>
    </row>
    <row r="535" spans="2:77">
      <c r="B535" s="46"/>
      <c r="C535" s="46"/>
      <c r="D535" s="46"/>
      <c r="E535" s="46"/>
      <c r="F535" s="46"/>
      <c r="G535" s="46"/>
      <c r="H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N535" s="46"/>
      <c r="BO535" s="46"/>
      <c r="BP535" s="46"/>
      <c r="BQ535" s="94"/>
      <c r="BR535" s="46"/>
      <c r="BS535" s="46"/>
      <c r="BT535" s="46"/>
      <c r="BU535" s="46"/>
      <c r="BV535" s="46"/>
      <c r="BW535" s="46"/>
      <c r="BX535" s="46"/>
      <c r="BY535" s="46"/>
    </row>
    <row r="536" spans="2:77">
      <c r="B536" s="46"/>
      <c r="C536" s="46"/>
      <c r="D536" s="46"/>
      <c r="E536" s="46"/>
      <c r="F536" s="46"/>
      <c r="G536" s="46"/>
      <c r="H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N536" s="46"/>
      <c r="BO536" s="46"/>
      <c r="BP536" s="46"/>
      <c r="BQ536" s="94"/>
      <c r="BR536" s="46"/>
      <c r="BS536" s="46"/>
      <c r="BT536" s="46"/>
      <c r="BU536" s="46"/>
      <c r="BV536" s="46"/>
      <c r="BW536" s="46"/>
      <c r="BX536" s="46"/>
      <c r="BY536" s="46"/>
    </row>
    <row r="537" spans="2:77">
      <c r="B537" s="46"/>
      <c r="C537" s="46"/>
      <c r="D537" s="46"/>
      <c r="E537" s="46"/>
      <c r="F537" s="46"/>
      <c r="G537" s="46"/>
      <c r="H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N537" s="46"/>
      <c r="BO537" s="46"/>
      <c r="BP537" s="46"/>
      <c r="BQ537" s="94"/>
      <c r="BR537" s="46"/>
      <c r="BS537" s="46"/>
      <c r="BT537" s="46"/>
      <c r="BU537" s="46"/>
      <c r="BV537" s="46"/>
      <c r="BW537" s="46"/>
      <c r="BX537" s="46"/>
      <c r="BY537" s="46"/>
    </row>
    <row r="538" spans="2:77">
      <c r="B538" s="46"/>
      <c r="C538" s="46"/>
      <c r="D538" s="46"/>
      <c r="E538" s="46"/>
      <c r="F538" s="46"/>
      <c r="G538" s="46"/>
      <c r="H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N538" s="46"/>
      <c r="BO538" s="46"/>
      <c r="BP538" s="46"/>
      <c r="BQ538" s="94"/>
      <c r="BR538" s="46"/>
      <c r="BS538" s="46"/>
      <c r="BT538" s="46"/>
      <c r="BU538" s="46"/>
      <c r="BV538" s="46"/>
      <c r="BW538" s="46"/>
      <c r="BX538" s="46"/>
      <c r="BY538" s="46"/>
    </row>
    <row r="539" spans="2:77">
      <c r="B539" s="46"/>
      <c r="C539" s="46"/>
      <c r="D539" s="46"/>
      <c r="E539" s="46"/>
      <c r="F539" s="46"/>
      <c r="G539" s="46"/>
      <c r="H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N539" s="46"/>
      <c r="BO539" s="46"/>
      <c r="BP539" s="46"/>
      <c r="BQ539" s="94"/>
      <c r="BR539" s="46"/>
      <c r="BS539" s="46"/>
      <c r="BT539" s="46"/>
      <c r="BU539" s="46"/>
      <c r="BV539" s="46"/>
      <c r="BW539" s="46"/>
      <c r="BX539" s="46"/>
      <c r="BY539" s="46"/>
    </row>
    <row r="540" spans="2:77">
      <c r="B540" s="46"/>
      <c r="C540" s="46"/>
      <c r="D540" s="46"/>
      <c r="E540" s="46"/>
      <c r="F540" s="46"/>
      <c r="G540" s="46"/>
      <c r="H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N540" s="46"/>
      <c r="BO540" s="46"/>
      <c r="BP540" s="46"/>
      <c r="BQ540" s="94"/>
      <c r="BR540" s="46"/>
      <c r="BS540" s="46"/>
      <c r="BT540" s="46"/>
      <c r="BU540" s="46"/>
      <c r="BV540" s="46"/>
      <c r="BW540" s="46"/>
      <c r="BX540" s="46"/>
      <c r="BY540" s="46"/>
    </row>
    <row r="541" spans="2:77">
      <c r="B541" s="46"/>
      <c r="C541" s="46"/>
      <c r="D541" s="46"/>
      <c r="E541" s="46"/>
      <c r="F541" s="46"/>
      <c r="G541" s="46"/>
      <c r="H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N541" s="46"/>
      <c r="BO541" s="46"/>
      <c r="BP541" s="46"/>
      <c r="BQ541" s="94"/>
      <c r="BR541" s="46"/>
      <c r="BS541" s="46"/>
      <c r="BT541" s="46"/>
      <c r="BU541" s="46"/>
      <c r="BV541" s="46"/>
      <c r="BW541" s="46"/>
      <c r="BX541" s="46"/>
      <c r="BY541" s="46"/>
    </row>
    <row r="542" spans="2:77">
      <c r="B542" s="46"/>
      <c r="C542" s="46"/>
      <c r="D542" s="46"/>
      <c r="E542" s="46"/>
      <c r="F542" s="46"/>
      <c r="G542" s="46"/>
      <c r="H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N542" s="46"/>
      <c r="BO542" s="46"/>
      <c r="BP542" s="46"/>
      <c r="BQ542" s="94"/>
      <c r="BR542" s="46"/>
      <c r="BS542" s="46"/>
      <c r="BT542" s="46"/>
      <c r="BU542" s="46"/>
      <c r="BV542" s="46"/>
      <c r="BW542" s="46"/>
      <c r="BX542" s="46"/>
      <c r="BY542" s="46"/>
    </row>
    <row r="543" spans="2:77">
      <c r="B543" s="46"/>
      <c r="C543" s="46"/>
      <c r="D543" s="46"/>
      <c r="E543" s="46"/>
      <c r="F543" s="46"/>
      <c r="G543" s="46"/>
      <c r="H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N543" s="46"/>
      <c r="BO543" s="46"/>
      <c r="BP543" s="46"/>
      <c r="BQ543" s="94"/>
      <c r="BR543" s="46"/>
      <c r="BS543" s="46"/>
      <c r="BT543" s="46"/>
      <c r="BU543" s="46"/>
      <c r="BV543" s="46"/>
      <c r="BW543" s="46"/>
      <c r="BX543" s="46"/>
      <c r="BY543" s="46"/>
    </row>
    <row r="544" spans="2:77">
      <c r="B544" s="46"/>
      <c r="C544" s="46"/>
      <c r="D544" s="46"/>
      <c r="E544" s="46"/>
      <c r="F544" s="46"/>
      <c r="G544" s="46"/>
      <c r="H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N544" s="46"/>
      <c r="BO544" s="46"/>
      <c r="BP544" s="46"/>
      <c r="BQ544" s="94"/>
      <c r="BR544" s="46"/>
      <c r="BS544" s="46"/>
      <c r="BT544" s="46"/>
      <c r="BU544" s="46"/>
      <c r="BV544" s="46"/>
      <c r="BW544" s="46"/>
      <c r="BX544" s="46"/>
      <c r="BY544" s="46"/>
    </row>
    <row r="545" spans="2:77">
      <c r="B545" s="46"/>
      <c r="C545" s="46"/>
      <c r="D545" s="46"/>
      <c r="E545" s="46"/>
      <c r="F545" s="46"/>
      <c r="G545" s="46"/>
      <c r="H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N545" s="46"/>
      <c r="BO545" s="46"/>
      <c r="BP545" s="46"/>
      <c r="BQ545" s="94"/>
      <c r="BR545" s="46"/>
      <c r="BS545" s="46"/>
      <c r="BT545" s="46"/>
      <c r="BU545" s="46"/>
      <c r="BV545" s="46"/>
      <c r="BW545" s="46"/>
      <c r="BX545" s="46"/>
      <c r="BY545" s="46"/>
    </row>
    <row r="546" spans="2:77">
      <c r="B546" s="46"/>
      <c r="C546" s="46"/>
      <c r="D546" s="46"/>
      <c r="E546" s="46"/>
      <c r="F546" s="46"/>
      <c r="G546" s="46"/>
      <c r="H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N546" s="46"/>
      <c r="BO546" s="46"/>
      <c r="BP546" s="46"/>
      <c r="BQ546" s="94"/>
      <c r="BR546" s="46"/>
      <c r="BS546" s="46"/>
      <c r="BT546" s="46"/>
      <c r="BU546" s="46"/>
      <c r="BV546" s="46"/>
      <c r="BW546" s="46"/>
      <c r="BX546" s="46"/>
      <c r="BY546" s="46"/>
    </row>
    <row r="547" spans="2:77">
      <c r="B547" s="46"/>
      <c r="C547" s="46"/>
      <c r="D547" s="46"/>
      <c r="E547" s="46"/>
      <c r="F547" s="46"/>
      <c r="G547" s="46"/>
      <c r="H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N547" s="46"/>
      <c r="BO547" s="46"/>
      <c r="BP547" s="46"/>
      <c r="BQ547" s="94"/>
      <c r="BR547" s="46"/>
      <c r="BS547" s="46"/>
      <c r="BT547" s="46"/>
      <c r="BU547" s="46"/>
      <c r="BV547" s="46"/>
      <c r="BW547" s="46"/>
      <c r="BX547" s="46"/>
      <c r="BY547" s="46"/>
    </row>
    <row r="548" spans="2:77">
      <c r="B548" s="46"/>
      <c r="C548" s="46"/>
      <c r="D548" s="46"/>
      <c r="E548" s="46"/>
      <c r="F548" s="46"/>
      <c r="G548" s="46"/>
      <c r="H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N548" s="46"/>
      <c r="BO548" s="46"/>
      <c r="BP548" s="46"/>
      <c r="BQ548" s="94"/>
      <c r="BR548" s="46"/>
      <c r="BS548" s="46"/>
      <c r="BT548" s="46"/>
      <c r="BU548" s="46"/>
      <c r="BV548" s="46"/>
      <c r="BW548" s="46"/>
      <c r="BX548" s="46"/>
      <c r="BY548" s="46"/>
    </row>
    <row r="549" spans="2:77">
      <c r="B549" s="46"/>
      <c r="C549" s="46"/>
      <c r="D549" s="46"/>
      <c r="E549" s="46"/>
      <c r="F549" s="46"/>
      <c r="G549" s="46"/>
      <c r="H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N549" s="46"/>
      <c r="BO549" s="46"/>
      <c r="BP549" s="46"/>
      <c r="BQ549" s="94"/>
      <c r="BR549" s="46"/>
      <c r="BS549" s="46"/>
      <c r="BT549" s="46"/>
      <c r="BU549" s="46"/>
      <c r="BV549" s="46"/>
      <c r="BW549" s="46"/>
      <c r="BX549" s="46"/>
      <c r="BY549" s="46"/>
    </row>
    <row r="550" spans="2:77">
      <c r="B550" s="46"/>
      <c r="C550" s="46"/>
      <c r="D550" s="46"/>
      <c r="E550" s="46"/>
      <c r="F550" s="46"/>
      <c r="G550" s="46"/>
      <c r="H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N550" s="46"/>
      <c r="BO550" s="46"/>
      <c r="BP550" s="46"/>
      <c r="BQ550" s="94"/>
      <c r="BR550" s="46"/>
      <c r="BS550" s="46"/>
      <c r="BT550" s="46"/>
      <c r="BU550" s="46"/>
      <c r="BV550" s="46"/>
      <c r="BW550" s="46"/>
      <c r="BX550" s="46"/>
      <c r="BY550" s="46"/>
    </row>
    <row r="551" spans="2:77">
      <c r="B551" s="46"/>
      <c r="C551" s="46"/>
      <c r="D551" s="46"/>
      <c r="E551" s="46"/>
      <c r="F551" s="46"/>
      <c r="G551" s="46"/>
      <c r="H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N551" s="46"/>
      <c r="BO551" s="46"/>
      <c r="BP551" s="46"/>
      <c r="BQ551" s="94"/>
      <c r="BR551" s="46"/>
      <c r="BS551" s="46"/>
      <c r="BT551" s="46"/>
      <c r="BU551" s="46"/>
      <c r="BV551" s="46"/>
      <c r="BW551" s="46"/>
      <c r="BX551" s="46"/>
      <c r="BY551" s="46"/>
    </row>
    <row r="552" spans="2:77">
      <c r="B552" s="46"/>
      <c r="C552" s="46"/>
      <c r="D552" s="46"/>
      <c r="E552" s="46"/>
      <c r="F552" s="46"/>
      <c r="G552" s="46"/>
      <c r="H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N552" s="46"/>
      <c r="BO552" s="46"/>
      <c r="BP552" s="46"/>
      <c r="BQ552" s="94"/>
      <c r="BR552" s="46"/>
      <c r="BS552" s="46"/>
      <c r="BT552" s="46"/>
      <c r="BU552" s="46"/>
      <c r="BV552" s="46"/>
      <c r="BW552" s="46"/>
      <c r="BX552" s="46"/>
      <c r="BY552" s="46"/>
    </row>
    <row r="553" spans="2:77">
      <c r="B553" s="46"/>
      <c r="C553" s="46"/>
      <c r="D553" s="46"/>
      <c r="E553" s="46"/>
      <c r="F553" s="46"/>
      <c r="G553" s="46"/>
      <c r="H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N553" s="46"/>
      <c r="BO553" s="46"/>
      <c r="BP553" s="46"/>
      <c r="BQ553" s="94"/>
      <c r="BR553" s="46"/>
      <c r="BS553" s="46"/>
      <c r="BT553" s="46"/>
      <c r="BU553" s="46"/>
      <c r="BV553" s="46"/>
      <c r="BW553" s="46"/>
      <c r="BX553" s="46"/>
      <c r="BY553" s="46"/>
    </row>
    <row r="554" spans="2:77">
      <c r="B554" s="46"/>
      <c r="C554" s="46"/>
      <c r="D554" s="46"/>
      <c r="E554" s="46"/>
      <c r="F554" s="46"/>
      <c r="G554" s="46"/>
      <c r="H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N554" s="46"/>
      <c r="BO554" s="46"/>
      <c r="BP554" s="46"/>
      <c r="BQ554" s="94"/>
      <c r="BR554" s="46"/>
      <c r="BS554" s="46"/>
      <c r="BT554" s="46"/>
      <c r="BU554" s="46"/>
      <c r="BV554" s="46"/>
      <c r="BW554" s="46"/>
      <c r="BX554" s="46"/>
      <c r="BY554" s="46"/>
    </row>
    <row r="555" spans="2:77">
      <c r="B555" s="46"/>
      <c r="C555" s="46"/>
      <c r="D555" s="46"/>
      <c r="E555" s="46"/>
      <c r="F555" s="46"/>
      <c r="G555" s="46"/>
      <c r="H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N555" s="46"/>
      <c r="BO555" s="46"/>
      <c r="BP555" s="46"/>
      <c r="BQ555" s="94"/>
      <c r="BR555" s="46"/>
      <c r="BS555" s="46"/>
      <c r="BT555" s="46"/>
      <c r="BU555" s="46"/>
      <c r="BV555" s="46"/>
      <c r="BW555" s="46"/>
      <c r="BX555" s="46"/>
      <c r="BY555" s="46"/>
    </row>
    <row r="556" spans="2:77">
      <c r="B556" s="46"/>
      <c r="C556" s="46"/>
      <c r="D556" s="46"/>
      <c r="E556" s="46"/>
      <c r="F556" s="46"/>
      <c r="G556" s="46"/>
      <c r="H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N556" s="46"/>
      <c r="BO556" s="46"/>
      <c r="BP556" s="46"/>
      <c r="BQ556" s="94"/>
      <c r="BR556" s="46"/>
      <c r="BS556" s="46"/>
      <c r="BT556" s="46"/>
      <c r="BU556" s="46"/>
      <c r="BV556" s="46"/>
      <c r="BW556" s="46"/>
      <c r="BX556" s="46"/>
      <c r="BY556" s="46"/>
    </row>
    <row r="557" spans="2:77">
      <c r="B557" s="46"/>
      <c r="C557" s="46"/>
      <c r="D557" s="46"/>
      <c r="E557" s="46"/>
      <c r="F557" s="46"/>
      <c r="G557" s="46"/>
      <c r="H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N557" s="46"/>
      <c r="BO557" s="46"/>
      <c r="BP557" s="46"/>
      <c r="BQ557" s="94"/>
      <c r="BR557" s="46"/>
      <c r="BS557" s="46"/>
      <c r="BT557" s="46"/>
      <c r="BU557" s="46"/>
      <c r="BV557" s="46"/>
      <c r="BW557" s="46"/>
      <c r="BX557" s="46"/>
      <c r="BY557" s="46"/>
    </row>
    <row r="558" spans="2:77">
      <c r="B558" s="46"/>
      <c r="C558" s="46"/>
      <c r="D558" s="46"/>
      <c r="E558" s="46"/>
      <c r="F558" s="46"/>
      <c r="G558" s="46"/>
      <c r="H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N558" s="46"/>
      <c r="BO558" s="46"/>
      <c r="BP558" s="46"/>
      <c r="BQ558" s="94"/>
      <c r="BR558" s="46"/>
      <c r="BS558" s="46"/>
      <c r="BT558" s="46"/>
      <c r="BU558" s="46"/>
      <c r="BV558" s="46"/>
      <c r="BW558" s="46"/>
      <c r="BX558" s="46"/>
      <c r="BY558" s="46"/>
    </row>
    <row r="559" spans="2:77">
      <c r="B559" s="46"/>
      <c r="C559" s="46"/>
      <c r="D559" s="46"/>
      <c r="E559" s="46"/>
      <c r="F559" s="46"/>
      <c r="G559" s="46"/>
      <c r="H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N559" s="46"/>
      <c r="BO559" s="46"/>
      <c r="BP559" s="46"/>
      <c r="BQ559" s="94"/>
      <c r="BR559" s="46"/>
      <c r="BS559" s="46"/>
      <c r="BT559" s="46"/>
      <c r="BU559" s="46"/>
      <c r="BV559" s="46"/>
      <c r="BW559" s="46"/>
      <c r="BX559" s="46"/>
      <c r="BY559" s="46"/>
    </row>
    <row r="560" spans="2:77">
      <c r="B560" s="46"/>
      <c r="C560" s="46"/>
      <c r="D560" s="46"/>
      <c r="E560" s="46"/>
      <c r="F560" s="46"/>
      <c r="G560" s="46"/>
      <c r="H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N560" s="46"/>
      <c r="BO560" s="46"/>
      <c r="BP560" s="46"/>
      <c r="BQ560" s="94"/>
      <c r="BR560" s="46"/>
      <c r="BS560" s="46"/>
      <c r="BT560" s="46"/>
      <c r="BU560" s="46"/>
      <c r="BV560" s="46"/>
      <c r="BW560" s="46"/>
      <c r="BX560" s="46"/>
      <c r="BY560" s="46"/>
    </row>
    <row r="561" spans="2:77">
      <c r="B561" s="46"/>
      <c r="C561" s="46"/>
      <c r="D561" s="46"/>
      <c r="E561" s="46"/>
      <c r="F561" s="46"/>
      <c r="G561" s="46"/>
      <c r="H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N561" s="46"/>
      <c r="BO561" s="46"/>
      <c r="BP561" s="46"/>
      <c r="BQ561" s="94"/>
      <c r="BR561" s="46"/>
      <c r="BS561" s="46"/>
      <c r="BT561" s="46"/>
      <c r="BU561" s="46"/>
      <c r="BV561" s="46"/>
      <c r="BW561" s="46"/>
      <c r="BX561" s="46"/>
      <c r="BY561" s="46"/>
    </row>
    <row r="562" spans="2:77">
      <c r="B562" s="46"/>
      <c r="C562" s="46"/>
      <c r="D562" s="46"/>
      <c r="E562" s="46"/>
      <c r="F562" s="46"/>
      <c r="G562" s="46"/>
      <c r="H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N562" s="46"/>
      <c r="BO562" s="46"/>
      <c r="BP562" s="46"/>
      <c r="BQ562" s="94"/>
      <c r="BR562" s="46"/>
      <c r="BS562" s="46"/>
      <c r="BT562" s="46"/>
      <c r="BU562" s="46"/>
      <c r="BV562" s="46"/>
      <c r="BW562" s="46"/>
      <c r="BX562" s="46"/>
      <c r="BY562" s="46"/>
    </row>
    <row r="563" spans="2:77">
      <c r="B563" s="46"/>
      <c r="C563" s="46"/>
      <c r="D563" s="46"/>
      <c r="E563" s="46"/>
      <c r="F563" s="46"/>
      <c r="G563" s="46"/>
      <c r="H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N563" s="46"/>
      <c r="BO563" s="46"/>
      <c r="BP563" s="46"/>
      <c r="BQ563" s="94"/>
      <c r="BR563" s="46"/>
      <c r="BS563" s="46"/>
      <c r="BT563" s="46"/>
      <c r="BU563" s="46"/>
      <c r="BV563" s="46"/>
      <c r="BW563" s="46"/>
      <c r="BX563" s="46"/>
      <c r="BY563" s="46"/>
    </row>
    <row r="564" spans="2:77">
      <c r="B564" s="46"/>
      <c r="C564" s="46"/>
      <c r="D564" s="46"/>
      <c r="E564" s="46"/>
      <c r="F564" s="46"/>
      <c r="G564" s="46"/>
      <c r="H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N564" s="46"/>
      <c r="BO564" s="46"/>
      <c r="BP564" s="46"/>
      <c r="BQ564" s="94"/>
      <c r="BR564" s="46"/>
      <c r="BS564" s="46"/>
      <c r="BT564" s="46"/>
      <c r="BU564" s="46"/>
      <c r="BV564" s="46"/>
      <c r="BW564" s="46"/>
      <c r="BX564" s="46"/>
      <c r="BY564" s="46"/>
    </row>
    <row r="565" spans="2:77">
      <c r="B565" s="46"/>
      <c r="C565" s="46"/>
      <c r="D565" s="46"/>
      <c r="E565" s="46"/>
      <c r="F565" s="46"/>
      <c r="G565" s="46"/>
      <c r="H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N565" s="46"/>
      <c r="BO565" s="46"/>
      <c r="BP565" s="46"/>
      <c r="BQ565" s="94"/>
      <c r="BR565" s="46"/>
      <c r="BS565" s="46"/>
      <c r="BT565" s="46"/>
      <c r="BU565" s="46"/>
      <c r="BV565" s="46"/>
      <c r="BW565" s="46"/>
      <c r="BX565" s="46"/>
      <c r="BY565" s="46"/>
    </row>
    <row r="566" spans="2:77">
      <c r="B566" s="46"/>
      <c r="C566" s="46"/>
      <c r="D566" s="46"/>
      <c r="E566" s="46"/>
      <c r="F566" s="46"/>
      <c r="G566" s="46"/>
      <c r="H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N566" s="46"/>
      <c r="BO566" s="46"/>
      <c r="BP566" s="46"/>
      <c r="BQ566" s="94"/>
      <c r="BR566" s="46"/>
      <c r="BS566" s="46"/>
      <c r="BT566" s="46"/>
      <c r="BU566" s="46"/>
      <c r="BV566" s="46"/>
      <c r="BW566" s="46"/>
      <c r="BX566" s="46"/>
      <c r="BY566" s="46"/>
    </row>
    <row r="567" spans="2:77">
      <c r="B567" s="46"/>
      <c r="C567" s="46"/>
      <c r="D567" s="46"/>
      <c r="E567" s="46"/>
      <c r="F567" s="46"/>
      <c r="G567" s="46"/>
      <c r="H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N567" s="46"/>
      <c r="BO567" s="46"/>
      <c r="BP567" s="46"/>
      <c r="BQ567" s="94"/>
      <c r="BR567" s="46"/>
      <c r="BS567" s="46"/>
      <c r="BT567" s="46"/>
      <c r="BU567" s="46"/>
      <c r="BV567" s="46"/>
      <c r="BW567" s="46"/>
      <c r="BX567" s="46"/>
      <c r="BY567" s="46"/>
    </row>
    <row r="568" spans="2:77">
      <c r="B568" s="46"/>
      <c r="C568" s="46"/>
      <c r="D568" s="46"/>
      <c r="E568" s="46"/>
      <c r="F568" s="46"/>
      <c r="G568" s="46"/>
      <c r="H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N568" s="46"/>
      <c r="BO568" s="46"/>
      <c r="BP568" s="46"/>
      <c r="BQ568" s="94"/>
      <c r="BR568" s="46"/>
      <c r="BS568" s="46"/>
      <c r="BT568" s="46"/>
      <c r="BU568" s="46"/>
      <c r="BV568" s="46"/>
      <c r="BW568" s="46"/>
      <c r="BX568" s="46"/>
      <c r="BY568" s="46"/>
    </row>
    <row r="569" spans="2:77">
      <c r="B569" s="46"/>
      <c r="C569" s="46"/>
      <c r="D569" s="46"/>
      <c r="E569" s="46"/>
      <c r="F569" s="46"/>
      <c r="G569" s="46"/>
      <c r="H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N569" s="46"/>
      <c r="BO569" s="46"/>
      <c r="BP569" s="46"/>
      <c r="BQ569" s="94"/>
      <c r="BR569" s="46"/>
      <c r="BS569" s="46"/>
      <c r="BT569" s="46"/>
      <c r="BU569" s="46"/>
      <c r="BV569" s="46"/>
      <c r="BW569" s="46"/>
      <c r="BX569" s="46"/>
      <c r="BY569" s="46"/>
    </row>
    <row r="570" spans="2:77">
      <c r="B570" s="46"/>
      <c r="C570" s="46"/>
      <c r="D570" s="46"/>
      <c r="E570" s="46"/>
      <c r="F570" s="46"/>
      <c r="G570" s="46"/>
      <c r="H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N570" s="46"/>
      <c r="BO570" s="46"/>
      <c r="BP570" s="46"/>
      <c r="BQ570" s="94"/>
      <c r="BR570" s="46"/>
      <c r="BS570" s="46"/>
      <c r="BT570" s="46"/>
      <c r="BU570" s="46"/>
      <c r="BV570" s="46"/>
      <c r="BW570" s="46"/>
      <c r="BX570" s="46"/>
      <c r="BY570" s="46"/>
    </row>
    <row r="571" spans="2:77">
      <c r="B571" s="46"/>
      <c r="C571" s="46"/>
      <c r="D571" s="46"/>
      <c r="E571" s="46"/>
      <c r="F571" s="46"/>
      <c r="G571" s="46"/>
      <c r="H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N571" s="46"/>
      <c r="BO571" s="46"/>
      <c r="BP571" s="46"/>
      <c r="BQ571" s="94"/>
      <c r="BR571" s="46"/>
      <c r="BS571" s="46"/>
      <c r="BT571" s="46"/>
      <c r="BU571" s="46"/>
      <c r="BV571" s="46"/>
      <c r="BW571" s="46"/>
      <c r="BX571" s="46"/>
      <c r="BY571" s="46"/>
    </row>
    <row r="572" spans="2:77">
      <c r="B572" s="46"/>
      <c r="C572" s="46"/>
      <c r="D572" s="46"/>
      <c r="E572" s="46"/>
      <c r="F572" s="46"/>
      <c r="G572" s="46"/>
      <c r="H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N572" s="46"/>
      <c r="BO572" s="46"/>
      <c r="BP572" s="46"/>
      <c r="BQ572" s="94"/>
      <c r="BR572" s="46"/>
      <c r="BS572" s="46"/>
      <c r="BT572" s="46"/>
      <c r="BU572" s="46"/>
      <c r="BV572" s="46"/>
      <c r="BW572" s="46"/>
      <c r="BX572" s="46"/>
      <c r="BY572" s="46"/>
    </row>
    <row r="573" spans="2:77">
      <c r="B573" s="46"/>
      <c r="C573" s="46"/>
      <c r="D573" s="46"/>
      <c r="E573" s="46"/>
      <c r="F573" s="46"/>
      <c r="G573" s="46"/>
      <c r="H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N573" s="46"/>
      <c r="BO573" s="46"/>
      <c r="BP573" s="46"/>
      <c r="BQ573" s="94"/>
      <c r="BR573" s="46"/>
      <c r="BS573" s="46"/>
      <c r="BT573" s="46"/>
      <c r="BU573" s="46"/>
      <c r="BV573" s="46"/>
      <c r="BW573" s="46"/>
      <c r="BX573" s="46"/>
      <c r="BY573" s="46"/>
    </row>
    <row r="574" spans="2:77">
      <c r="B574" s="46"/>
      <c r="C574" s="46"/>
      <c r="D574" s="46"/>
      <c r="E574" s="46"/>
      <c r="F574" s="46"/>
      <c r="G574" s="46"/>
      <c r="H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N574" s="46"/>
      <c r="BO574" s="46"/>
      <c r="BP574" s="46"/>
      <c r="BQ574" s="94"/>
      <c r="BR574" s="46"/>
      <c r="BS574" s="46"/>
      <c r="BT574" s="46"/>
      <c r="BU574" s="46"/>
      <c r="BV574" s="46"/>
      <c r="BW574" s="46"/>
      <c r="BX574" s="46"/>
      <c r="BY574" s="46"/>
    </row>
    <row r="575" spans="2:77">
      <c r="B575" s="46"/>
      <c r="C575" s="46"/>
      <c r="D575" s="46"/>
      <c r="E575" s="46"/>
      <c r="F575" s="46"/>
      <c r="G575" s="46"/>
      <c r="H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N575" s="46"/>
      <c r="BO575" s="46"/>
      <c r="BP575" s="46"/>
      <c r="BQ575" s="94"/>
      <c r="BR575" s="46"/>
      <c r="BS575" s="46"/>
      <c r="BT575" s="46"/>
      <c r="BU575" s="46"/>
      <c r="BV575" s="46"/>
      <c r="BW575" s="46"/>
      <c r="BX575" s="46"/>
      <c r="BY575" s="46"/>
    </row>
    <row r="576" spans="2:77">
      <c r="B576" s="46"/>
      <c r="C576" s="46"/>
      <c r="D576" s="46"/>
      <c r="E576" s="46"/>
      <c r="F576" s="46"/>
      <c r="G576" s="46"/>
      <c r="H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N576" s="46"/>
      <c r="BO576" s="46"/>
      <c r="BP576" s="46"/>
      <c r="BQ576" s="94"/>
      <c r="BR576" s="46"/>
      <c r="BS576" s="46"/>
      <c r="BT576" s="46"/>
      <c r="BU576" s="46"/>
      <c r="BV576" s="46"/>
      <c r="BW576" s="46"/>
      <c r="BX576" s="46"/>
      <c r="BY576" s="46"/>
    </row>
    <row r="577" spans="2:77">
      <c r="B577" s="46"/>
      <c r="C577" s="46"/>
      <c r="D577" s="46"/>
      <c r="E577" s="46"/>
      <c r="F577" s="46"/>
      <c r="G577" s="46"/>
      <c r="H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N577" s="46"/>
      <c r="BO577" s="46"/>
      <c r="BP577" s="46"/>
      <c r="BQ577" s="94"/>
      <c r="BR577" s="46"/>
      <c r="BS577" s="46"/>
      <c r="BT577" s="46"/>
      <c r="BU577" s="46"/>
      <c r="BV577" s="46"/>
      <c r="BW577" s="46"/>
      <c r="BX577" s="46"/>
      <c r="BY577" s="46"/>
    </row>
    <row r="578" spans="2:77">
      <c r="B578" s="46"/>
      <c r="C578" s="46"/>
      <c r="D578" s="46"/>
      <c r="E578" s="46"/>
      <c r="F578" s="46"/>
      <c r="G578" s="46"/>
      <c r="H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N578" s="46"/>
      <c r="BO578" s="46"/>
      <c r="BP578" s="46"/>
      <c r="BQ578" s="94"/>
      <c r="BR578" s="46"/>
      <c r="BS578" s="46"/>
      <c r="BT578" s="46"/>
      <c r="BU578" s="46"/>
      <c r="BV578" s="46"/>
      <c r="BW578" s="46"/>
      <c r="BX578" s="46"/>
      <c r="BY578" s="46"/>
    </row>
    <row r="579" spans="2:77">
      <c r="B579" s="46"/>
      <c r="C579" s="46"/>
      <c r="D579" s="46"/>
      <c r="E579" s="46"/>
      <c r="F579" s="46"/>
      <c r="G579" s="46"/>
      <c r="H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N579" s="46"/>
      <c r="BO579" s="46"/>
      <c r="BP579" s="46"/>
      <c r="BQ579" s="94"/>
      <c r="BR579" s="46"/>
      <c r="BS579" s="46"/>
      <c r="BT579" s="46"/>
      <c r="BU579" s="46"/>
      <c r="BV579" s="46"/>
      <c r="BW579" s="46"/>
      <c r="BX579" s="46"/>
      <c r="BY579" s="46"/>
    </row>
    <row r="580" spans="2:77">
      <c r="B580" s="46"/>
      <c r="C580" s="46"/>
      <c r="D580" s="46"/>
      <c r="E580" s="46"/>
      <c r="F580" s="46"/>
      <c r="G580" s="46"/>
      <c r="H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N580" s="46"/>
      <c r="BO580" s="46"/>
      <c r="BP580" s="46"/>
      <c r="BQ580" s="94"/>
      <c r="BR580" s="46"/>
      <c r="BS580" s="46"/>
      <c r="BT580" s="46"/>
      <c r="BU580" s="46"/>
      <c r="BV580" s="46"/>
      <c r="BW580" s="46"/>
      <c r="BX580" s="46"/>
      <c r="BY580" s="46"/>
    </row>
    <row r="581" spans="2:77">
      <c r="B581" s="46"/>
      <c r="C581" s="46"/>
      <c r="D581" s="46"/>
      <c r="E581" s="46"/>
      <c r="F581" s="46"/>
      <c r="G581" s="46"/>
      <c r="H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N581" s="46"/>
      <c r="BO581" s="46"/>
      <c r="BP581" s="46"/>
      <c r="BQ581" s="94"/>
      <c r="BR581" s="46"/>
      <c r="BS581" s="46"/>
      <c r="BT581" s="46"/>
      <c r="BU581" s="46"/>
      <c r="BV581" s="46"/>
      <c r="BW581" s="46"/>
      <c r="BX581" s="46"/>
      <c r="BY581" s="46"/>
    </row>
    <row r="582" spans="2:77">
      <c r="B582" s="46"/>
      <c r="C582" s="46"/>
      <c r="D582" s="46"/>
      <c r="E582" s="46"/>
      <c r="F582" s="46"/>
      <c r="G582" s="46"/>
      <c r="H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N582" s="46"/>
      <c r="BO582" s="46"/>
      <c r="BP582" s="46"/>
      <c r="BQ582" s="94"/>
      <c r="BR582" s="46"/>
      <c r="BS582" s="46"/>
      <c r="BT582" s="46"/>
      <c r="BU582" s="46"/>
      <c r="BV582" s="46"/>
      <c r="BW582" s="46"/>
      <c r="BX582" s="46"/>
      <c r="BY582" s="46"/>
    </row>
    <row r="583" spans="2:77">
      <c r="B583" s="46"/>
      <c r="C583" s="46"/>
      <c r="D583" s="46"/>
      <c r="E583" s="46"/>
      <c r="F583" s="46"/>
      <c r="G583" s="46"/>
      <c r="H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N583" s="46"/>
      <c r="BO583" s="46"/>
      <c r="BP583" s="46"/>
      <c r="BQ583" s="94"/>
      <c r="BR583" s="46"/>
      <c r="BS583" s="46"/>
      <c r="BT583" s="46"/>
      <c r="BU583" s="46"/>
      <c r="BV583" s="46"/>
      <c r="BW583" s="46"/>
      <c r="BX583" s="46"/>
      <c r="BY583" s="46"/>
    </row>
    <row r="584" spans="2:77">
      <c r="B584" s="46"/>
      <c r="C584" s="46"/>
      <c r="D584" s="46"/>
      <c r="E584" s="46"/>
      <c r="F584" s="46"/>
      <c r="G584" s="46"/>
      <c r="H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N584" s="46"/>
      <c r="BO584" s="46"/>
      <c r="BP584" s="46"/>
      <c r="BQ584" s="94"/>
      <c r="BR584" s="46"/>
      <c r="BS584" s="46"/>
      <c r="BT584" s="46"/>
      <c r="BU584" s="46"/>
      <c r="BV584" s="46"/>
      <c r="BW584" s="46"/>
      <c r="BX584" s="46"/>
      <c r="BY584" s="46"/>
    </row>
    <row r="585" spans="2:77">
      <c r="B585" s="46"/>
      <c r="C585" s="46"/>
      <c r="D585" s="46"/>
      <c r="E585" s="46"/>
      <c r="F585" s="46"/>
      <c r="G585" s="46"/>
      <c r="H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N585" s="46"/>
      <c r="BO585" s="46"/>
      <c r="BP585" s="46"/>
      <c r="BQ585" s="94"/>
      <c r="BR585" s="46"/>
      <c r="BS585" s="46"/>
      <c r="BT585" s="46"/>
      <c r="BU585" s="46"/>
      <c r="BV585" s="46"/>
      <c r="BW585" s="46"/>
      <c r="BX585" s="46"/>
      <c r="BY585" s="46"/>
    </row>
    <row r="586" spans="2:77">
      <c r="B586" s="46"/>
      <c r="C586" s="46"/>
      <c r="D586" s="46"/>
      <c r="E586" s="46"/>
      <c r="F586" s="46"/>
      <c r="G586" s="46"/>
      <c r="H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N586" s="46"/>
      <c r="BO586" s="46"/>
      <c r="BP586" s="46"/>
      <c r="BQ586" s="94"/>
      <c r="BR586" s="46"/>
      <c r="BS586" s="46"/>
      <c r="BT586" s="46"/>
      <c r="BU586" s="46"/>
      <c r="BV586" s="46"/>
      <c r="BW586" s="46"/>
      <c r="BX586" s="46"/>
      <c r="BY586" s="46"/>
    </row>
    <row r="587" spans="2:77">
      <c r="B587" s="46"/>
      <c r="C587" s="46"/>
      <c r="D587" s="46"/>
      <c r="E587" s="46"/>
      <c r="F587" s="46"/>
      <c r="G587" s="46"/>
      <c r="H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N587" s="46"/>
      <c r="BO587" s="46"/>
      <c r="BP587" s="46"/>
      <c r="BQ587" s="94"/>
      <c r="BR587" s="46"/>
      <c r="BS587" s="46"/>
      <c r="BT587" s="46"/>
      <c r="BU587" s="46"/>
      <c r="BV587" s="46"/>
      <c r="BW587" s="46"/>
      <c r="BX587" s="46"/>
      <c r="BY587" s="46"/>
    </row>
    <row r="588" spans="2:77">
      <c r="B588" s="46"/>
      <c r="C588" s="46"/>
      <c r="D588" s="46"/>
      <c r="E588" s="46"/>
      <c r="F588" s="46"/>
      <c r="G588" s="46"/>
      <c r="H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N588" s="46"/>
      <c r="BO588" s="46"/>
      <c r="BP588" s="46"/>
      <c r="BQ588" s="94"/>
      <c r="BR588" s="46"/>
      <c r="BS588" s="46"/>
      <c r="BT588" s="46"/>
      <c r="BU588" s="46"/>
      <c r="BV588" s="46"/>
      <c r="BW588" s="46"/>
      <c r="BX588" s="46"/>
      <c r="BY588" s="46"/>
    </row>
    <row r="589" spans="2:77">
      <c r="B589" s="46"/>
      <c r="C589" s="46"/>
      <c r="D589" s="46"/>
      <c r="E589" s="46"/>
      <c r="F589" s="46"/>
      <c r="G589" s="46"/>
      <c r="H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N589" s="46"/>
      <c r="BO589" s="46"/>
      <c r="BP589" s="46"/>
      <c r="BQ589" s="94"/>
      <c r="BR589" s="46"/>
      <c r="BS589" s="46"/>
      <c r="BT589" s="46"/>
      <c r="BU589" s="46"/>
      <c r="BV589" s="46"/>
      <c r="BW589" s="46"/>
      <c r="BX589" s="46"/>
      <c r="BY589" s="46"/>
    </row>
    <row r="590" spans="2:77">
      <c r="B590" s="46"/>
      <c r="C590" s="46"/>
      <c r="D590" s="46"/>
      <c r="E590" s="46"/>
      <c r="F590" s="46"/>
      <c r="G590" s="46"/>
      <c r="H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N590" s="46"/>
      <c r="BO590" s="46"/>
      <c r="BP590" s="46"/>
      <c r="BQ590" s="94"/>
      <c r="BR590" s="46"/>
      <c r="BS590" s="46"/>
      <c r="BT590" s="46"/>
      <c r="BU590" s="46"/>
      <c r="BV590" s="46"/>
      <c r="BW590" s="46"/>
      <c r="BX590" s="46"/>
      <c r="BY590" s="46"/>
    </row>
    <row r="591" spans="2:77">
      <c r="B591" s="46"/>
      <c r="C591" s="46"/>
      <c r="D591" s="46"/>
      <c r="E591" s="46"/>
      <c r="F591" s="46"/>
      <c r="G591" s="46"/>
      <c r="H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N591" s="46"/>
      <c r="BO591" s="46"/>
      <c r="BP591" s="46"/>
      <c r="BQ591" s="94"/>
      <c r="BR591" s="46"/>
      <c r="BS591" s="46"/>
      <c r="BT591" s="46"/>
      <c r="BU591" s="46"/>
      <c r="BV591" s="46"/>
      <c r="BW591" s="46"/>
      <c r="BX591" s="46"/>
      <c r="BY591" s="46"/>
    </row>
    <row r="592" spans="2:77">
      <c r="B592" s="46"/>
      <c r="C592" s="46"/>
      <c r="D592" s="46"/>
      <c r="E592" s="46"/>
      <c r="F592" s="46"/>
      <c r="G592" s="46"/>
      <c r="H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N592" s="46"/>
      <c r="BO592" s="46"/>
      <c r="BP592" s="46"/>
      <c r="BQ592" s="94"/>
      <c r="BR592" s="46"/>
      <c r="BS592" s="46"/>
      <c r="BT592" s="46"/>
      <c r="BU592" s="46"/>
      <c r="BV592" s="46"/>
      <c r="BW592" s="46"/>
      <c r="BX592" s="46"/>
      <c r="BY592" s="46"/>
    </row>
    <row r="593" spans="2:77">
      <c r="B593" s="46"/>
      <c r="C593" s="46"/>
      <c r="D593" s="46"/>
      <c r="E593" s="46"/>
      <c r="F593" s="46"/>
      <c r="G593" s="46"/>
      <c r="H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N593" s="46"/>
      <c r="BO593" s="46"/>
      <c r="BP593" s="46"/>
      <c r="BQ593" s="94"/>
      <c r="BR593" s="46"/>
      <c r="BS593" s="46"/>
      <c r="BT593" s="46"/>
      <c r="BU593" s="46"/>
      <c r="BV593" s="46"/>
      <c r="BW593" s="46"/>
      <c r="BX593" s="46"/>
      <c r="BY593" s="46"/>
    </row>
    <row r="594" spans="2:77">
      <c r="B594" s="46"/>
      <c r="C594" s="46"/>
      <c r="D594" s="46"/>
      <c r="E594" s="46"/>
      <c r="F594" s="46"/>
      <c r="G594" s="46"/>
      <c r="H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N594" s="46"/>
      <c r="BO594" s="46"/>
      <c r="BP594" s="46"/>
      <c r="BQ594" s="94"/>
      <c r="BR594" s="46"/>
      <c r="BS594" s="46"/>
      <c r="BT594" s="46"/>
      <c r="BU594" s="46"/>
      <c r="BV594" s="46"/>
      <c r="BW594" s="46"/>
      <c r="BX594" s="46"/>
      <c r="BY594" s="46"/>
    </row>
    <row r="595" spans="2:77">
      <c r="B595" s="46"/>
      <c r="C595" s="46"/>
      <c r="D595" s="46"/>
      <c r="E595" s="46"/>
      <c r="F595" s="46"/>
      <c r="G595" s="46"/>
      <c r="H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N595" s="46"/>
      <c r="BO595" s="46"/>
      <c r="BP595" s="46"/>
      <c r="BQ595" s="94"/>
      <c r="BR595" s="46"/>
      <c r="BS595" s="46"/>
      <c r="BT595" s="46"/>
      <c r="BU595" s="46"/>
      <c r="BV595" s="46"/>
      <c r="BW595" s="46"/>
      <c r="BX595" s="46"/>
      <c r="BY595" s="46"/>
    </row>
    <row r="596" spans="2:77">
      <c r="B596" s="46"/>
      <c r="C596" s="46"/>
      <c r="D596" s="46"/>
      <c r="E596" s="46"/>
      <c r="F596" s="46"/>
      <c r="G596" s="46"/>
      <c r="H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N596" s="46"/>
      <c r="BO596" s="46"/>
      <c r="BP596" s="46"/>
      <c r="BQ596" s="94"/>
      <c r="BR596" s="46"/>
      <c r="BS596" s="46"/>
      <c r="BT596" s="46"/>
      <c r="BU596" s="46"/>
      <c r="BV596" s="46"/>
      <c r="BW596" s="46"/>
      <c r="BX596" s="46"/>
      <c r="BY596" s="46"/>
    </row>
    <row r="597" spans="2:77">
      <c r="B597" s="46"/>
      <c r="C597" s="46"/>
      <c r="D597" s="46"/>
      <c r="E597" s="46"/>
      <c r="F597" s="46"/>
      <c r="G597" s="46"/>
      <c r="H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N597" s="46"/>
      <c r="BO597" s="46"/>
      <c r="BP597" s="46"/>
      <c r="BQ597" s="94"/>
      <c r="BR597" s="46"/>
      <c r="BS597" s="46"/>
      <c r="BT597" s="46"/>
      <c r="BU597" s="46"/>
      <c r="BV597" s="46"/>
      <c r="BW597" s="46"/>
      <c r="BX597" s="46"/>
      <c r="BY597" s="46"/>
    </row>
    <row r="598" spans="2:77">
      <c r="B598" s="46"/>
      <c r="C598" s="46"/>
      <c r="D598" s="46"/>
      <c r="E598" s="46"/>
      <c r="F598" s="46"/>
      <c r="G598" s="46"/>
      <c r="H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N598" s="46"/>
      <c r="BO598" s="46"/>
      <c r="BP598" s="46"/>
      <c r="BQ598" s="94"/>
      <c r="BR598" s="46"/>
      <c r="BS598" s="46"/>
      <c r="BT598" s="46"/>
      <c r="BU598" s="46"/>
      <c r="BV598" s="46"/>
      <c r="BW598" s="46"/>
      <c r="BX598" s="46"/>
      <c r="BY598" s="46"/>
    </row>
    <row r="599" spans="2:77">
      <c r="B599" s="46"/>
      <c r="C599" s="46"/>
      <c r="D599" s="46"/>
      <c r="E599" s="46"/>
      <c r="F599" s="46"/>
      <c r="G599" s="46"/>
      <c r="H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N599" s="46"/>
      <c r="BO599" s="46"/>
      <c r="BP599" s="46"/>
      <c r="BQ599" s="94"/>
      <c r="BR599" s="46"/>
      <c r="BS599" s="46"/>
      <c r="BT599" s="46"/>
      <c r="BU599" s="46"/>
      <c r="BV599" s="46"/>
      <c r="BW599" s="46"/>
      <c r="BX599" s="46"/>
      <c r="BY599" s="46"/>
    </row>
    <row r="600" spans="2:77">
      <c r="B600" s="46"/>
      <c r="C600" s="46"/>
      <c r="D600" s="46"/>
      <c r="E600" s="46"/>
      <c r="F600" s="46"/>
      <c r="G600" s="46"/>
      <c r="H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N600" s="46"/>
      <c r="BO600" s="46"/>
      <c r="BP600" s="46"/>
      <c r="BQ600" s="94"/>
      <c r="BR600" s="46"/>
      <c r="BS600" s="46"/>
      <c r="BT600" s="46"/>
      <c r="BU600" s="46"/>
      <c r="BV600" s="46"/>
      <c r="BW600" s="46"/>
      <c r="BX600" s="46"/>
      <c r="BY600" s="46"/>
    </row>
    <row r="601" spans="2:77">
      <c r="B601" s="46"/>
      <c r="C601" s="46"/>
      <c r="D601" s="46"/>
      <c r="E601" s="46"/>
      <c r="F601" s="46"/>
      <c r="G601" s="46"/>
      <c r="H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N601" s="46"/>
      <c r="BO601" s="46"/>
      <c r="BP601" s="46"/>
      <c r="BQ601" s="94"/>
      <c r="BR601" s="46"/>
      <c r="BS601" s="46"/>
      <c r="BT601" s="46"/>
      <c r="BU601" s="46"/>
      <c r="BV601" s="46"/>
      <c r="BW601" s="46"/>
      <c r="BX601" s="46"/>
      <c r="BY601" s="46"/>
    </row>
    <row r="602" spans="2:77">
      <c r="B602" s="46"/>
      <c r="C602" s="46"/>
      <c r="D602" s="46"/>
      <c r="E602" s="46"/>
      <c r="F602" s="46"/>
      <c r="G602" s="46"/>
      <c r="H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N602" s="46"/>
      <c r="BO602" s="46"/>
      <c r="BP602" s="46"/>
      <c r="BQ602" s="94"/>
      <c r="BR602" s="46"/>
      <c r="BS602" s="46"/>
      <c r="BT602" s="46"/>
      <c r="BU602" s="46"/>
      <c r="BV602" s="46"/>
      <c r="BW602" s="46"/>
      <c r="BX602" s="46"/>
      <c r="BY602" s="46"/>
    </row>
    <row r="603" spans="2:77">
      <c r="B603" s="46"/>
      <c r="C603" s="46"/>
      <c r="D603" s="46"/>
      <c r="E603" s="46"/>
      <c r="F603" s="46"/>
      <c r="G603" s="46"/>
      <c r="H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N603" s="46"/>
      <c r="BO603" s="46"/>
      <c r="BP603" s="46"/>
      <c r="BQ603" s="94"/>
      <c r="BR603" s="46"/>
      <c r="BS603" s="46"/>
      <c r="BT603" s="46"/>
      <c r="BU603" s="46"/>
      <c r="BV603" s="46"/>
      <c r="BW603" s="46"/>
      <c r="BX603" s="46"/>
      <c r="BY603" s="46"/>
    </row>
    <row r="604" spans="2:77">
      <c r="B604" s="46"/>
      <c r="C604" s="46"/>
      <c r="D604" s="46"/>
      <c r="E604" s="46"/>
      <c r="F604" s="46"/>
      <c r="G604" s="46"/>
      <c r="H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N604" s="46"/>
      <c r="BO604" s="46"/>
      <c r="BP604" s="46"/>
      <c r="BQ604" s="94"/>
      <c r="BR604" s="46"/>
      <c r="BS604" s="46"/>
      <c r="BT604" s="46"/>
      <c r="BU604" s="46"/>
      <c r="BV604" s="46"/>
      <c r="BW604" s="46"/>
      <c r="BX604" s="46"/>
      <c r="BY604" s="46"/>
    </row>
    <row r="605" spans="2:77">
      <c r="B605" s="46"/>
      <c r="C605" s="46"/>
      <c r="D605" s="46"/>
      <c r="E605" s="46"/>
      <c r="F605" s="46"/>
      <c r="G605" s="46"/>
      <c r="H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N605" s="46"/>
      <c r="BO605" s="46"/>
      <c r="BP605" s="46"/>
      <c r="BQ605" s="94"/>
      <c r="BR605" s="46"/>
      <c r="BS605" s="46"/>
      <c r="BT605" s="46"/>
      <c r="BU605" s="46"/>
      <c r="BV605" s="46"/>
      <c r="BW605" s="46"/>
      <c r="BX605" s="46"/>
      <c r="BY605" s="46"/>
    </row>
    <row r="606" spans="2:77">
      <c r="B606" s="46"/>
      <c r="C606" s="46"/>
      <c r="D606" s="46"/>
      <c r="E606" s="46"/>
      <c r="F606" s="46"/>
      <c r="G606" s="46"/>
      <c r="H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N606" s="46"/>
      <c r="BO606" s="46"/>
      <c r="BP606" s="46"/>
      <c r="BQ606" s="94"/>
      <c r="BR606" s="46"/>
      <c r="BS606" s="46"/>
      <c r="BT606" s="46"/>
      <c r="BU606" s="46"/>
      <c r="BV606" s="46"/>
      <c r="BW606" s="46"/>
      <c r="BX606" s="46"/>
      <c r="BY606" s="46"/>
    </row>
    <row r="607" spans="2:77">
      <c r="B607" s="46"/>
      <c r="C607" s="46"/>
      <c r="D607" s="46"/>
      <c r="E607" s="46"/>
      <c r="F607" s="46"/>
      <c r="G607" s="46"/>
      <c r="H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N607" s="46"/>
      <c r="BO607" s="46"/>
      <c r="BP607" s="46"/>
      <c r="BQ607" s="94"/>
      <c r="BR607" s="46"/>
      <c r="BS607" s="46"/>
      <c r="BT607" s="46"/>
      <c r="BU607" s="46"/>
      <c r="BV607" s="46"/>
      <c r="BW607" s="46"/>
      <c r="BX607" s="46"/>
      <c r="BY607" s="46"/>
    </row>
    <row r="608" spans="2:77">
      <c r="B608" s="46"/>
      <c r="C608" s="46"/>
      <c r="D608" s="46"/>
      <c r="E608" s="46"/>
      <c r="F608" s="46"/>
      <c r="G608" s="46"/>
      <c r="H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N608" s="46"/>
      <c r="BO608" s="46"/>
      <c r="BP608" s="46"/>
      <c r="BQ608" s="94"/>
      <c r="BR608" s="46"/>
      <c r="BS608" s="46"/>
      <c r="BT608" s="46"/>
      <c r="BU608" s="46"/>
      <c r="BV608" s="46"/>
      <c r="BW608" s="46"/>
      <c r="BX608" s="46"/>
      <c r="BY608" s="46"/>
    </row>
    <row r="609" spans="2:77">
      <c r="B609" s="46"/>
      <c r="C609" s="46"/>
      <c r="D609" s="46"/>
      <c r="E609" s="46"/>
      <c r="F609" s="46"/>
      <c r="G609" s="46"/>
      <c r="H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N609" s="46"/>
      <c r="BO609" s="46"/>
      <c r="BP609" s="46"/>
      <c r="BQ609" s="94"/>
      <c r="BR609" s="46"/>
      <c r="BS609" s="46"/>
      <c r="BT609" s="46"/>
      <c r="BU609" s="46"/>
      <c r="BV609" s="46"/>
      <c r="BW609" s="46"/>
      <c r="BX609" s="46"/>
      <c r="BY609" s="46"/>
    </row>
    <row r="610" spans="2:77">
      <c r="B610" s="46"/>
      <c r="C610" s="46"/>
      <c r="D610" s="46"/>
      <c r="E610" s="46"/>
      <c r="F610" s="46"/>
      <c r="G610" s="46"/>
      <c r="H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N610" s="46"/>
      <c r="BO610" s="46"/>
      <c r="BP610" s="46"/>
      <c r="BQ610" s="94"/>
      <c r="BR610" s="46"/>
      <c r="BS610" s="46"/>
      <c r="BT610" s="46"/>
      <c r="BU610" s="46"/>
      <c r="BV610" s="46"/>
      <c r="BW610" s="46"/>
      <c r="BX610" s="46"/>
      <c r="BY610" s="46"/>
    </row>
    <row r="611" spans="2:77">
      <c r="B611" s="46"/>
      <c r="C611" s="46"/>
      <c r="D611" s="46"/>
      <c r="E611" s="46"/>
      <c r="F611" s="46"/>
      <c r="G611" s="46"/>
      <c r="H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N611" s="46"/>
      <c r="BO611" s="46"/>
      <c r="BP611" s="46"/>
      <c r="BQ611" s="94"/>
      <c r="BR611" s="46"/>
      <c r="BS611" s="46"/>
      <c r="BT611" s="46"/>
      <c r="BU611" s="46"/>
      <c r="BV611" s="46"/>
      <c r="BW611" s="46"/>
      <c r="BX611" s="46"/>
      <c r="BY611" s="46"/>
    </row>
    <row r="612" spans="2:77">
      <c r="B612" s="46"/>
      <c r="C612" s="46"/>
      <c r="D612" s="46"/>
      <c r="E612" s="46"/>
      <c r="F612" s="46"/>
      <c r="G612" s="46"/>
      <c r="H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N612" s="46"/>
      <c r="BO612" s="46"/>
      <c r="BP612" s="46"/>
      <c r="BQ612" s="94"/>
      <c r="BR612" s="46"/>
      <c r="BS612" s="46"/>
      <c r="BT612" s="46"/>
      <c r="BU612" s="46"/>
      <c r="BV612" s="46"/>
      <c r="BW612" s="46"/>
      <c r="BX612" s="46"/>
      <c r="BY612" s="46"/>
    </row>
    <row r="613" spans="2:77">
      <c r="B613" s="46"/>
      <c r="C613" s="46"/>
      <c r="D613" s="46"/>
      <c r="E613" s="46"/>
      <c r="F613" s="46"/>
      <c r="G613" s="46"/>
      <c r="H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N613" s="46"/>
      <c r="BO613" s="46"/>
      <c r="BP613" s="46"/>
      <c r="BQ613" s="94"/>
      <c r="BR613" s="46"/>
      <c r="BS613" s="46"/>
      <c r="BT613" s="46"/>
      <c r="BU613" s="46"/>
      <c r="BV613" s="46"/>
      <c r="BW613" s="46"/>
      <c r="BX613" s="46"/>
      <c r="BY613" s="46"/>
    </row>
    <row r="614" spans="2:77">
      <c r="B614" s="46"/>
      <c r="C614" s="46"/>
      <c r="D614" s="46"/>
      <c r="E614" s="46"/>
      <c r="F614" s="46"/>
      <c r="G614" s="46"/>
      <c r="H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N614" s="46"/>
      <c r="BO614" s="46"/>
      <c r="BP614" s="46"/>
      <c r="BQ614" s="94"/>
      <c r="BR614" s="46"/>
      <c r="BS614" s="46"/>
      <c r="BT614" s="46"/>
      <c r="BU614" s="46"/>
      <c r="BV614" s="46"/>
      <c r="BW614" s="46"/>
      <c r="BX614" s="46"/>
      <c r="BY614" s="46"/>
    </row>
    <row r="615" spans="2:77">
      <c r="B615" s="46"/>
      <c r="C615" s="46"/>
      <c r="D615" s="46"/>
      <c r="E615" s="46"/>
      <c r="F615" s="46"/>
      <c r="G615" s="46"/>
      <c r="H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N615" s="46"/>
      <c r="BO615" s="46"/>
      <c r="BP615" s="46"/>
      <c r="BQ615" s="94"/>
      <c r="BR615" s="46"/>
      <c r="BS615" s="46"/>
      <c r="BT615" s="46"/>
      <c r="BU615" s="46"/>
      <c r="BV615" s="46"/>
      <c r="BW615" s="46"/>
      <c r="BX615" s="46"/>
      <c r="BY615" s="46"/>
    </row>
    <row r="616" spans="2:77">
      <c r="B616" s="46"/>
      <c r="C616" s="46"/>
      <c r="D616" s="46"/>
      <c r="E616" s="46"/>
      <c r="F616" s="46"/>
      <c r="G616" s="46"/>
      <c r="H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N616" s="46"/>
      <c r="BO616" s="46"/>
      <c r="BP616" s="46"/>
      <c r="BQ616" s="94"/>
      <c r="BR616" s="46"/>
      <c r="BS616" s="46"/>
      <c r="BT616" s="46"/>
      <c r="BU616" s="46"/>
      <c r="BV616" s="46"/>
      <c r="BW616" s="46"/>
      <c r="BX616" s="46"/>
      <c r="BY616" s="46"/>
    </row>
    <row r="617" spans="2:77">
      <c r="B617" s="46"/>
      <c r="C617" s="46"/>
      <c r="D617" s="46"/>
      <c r="E617" s="46"/>
      <c r="F617" s="46"/>
      <c r="G617" s="46"/>
      <c r="H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N617" s="46"/>
      <c r="BO617" s="46"/>
      <c r="BP617" s="46"/>
      <c r="BQ617" s="94"/>
      <c r="BR617" s="46"/>
      <c r="BS617" s="46"/>
      <c r="BT617" s="46"/>
      <c r="BU617" s="46"/>
      <c r="BV617" s="46"/>
      <c r="BW617" s="46"/>
      <c r="BX617" s="46"/>
      <c r="BY617" s="46"/>
    </row>
    <row r="618" spans="2:77">
      <c r="B618" s="46"/>
      <c r="C618" s="46"/>
      <c r="D618" s="46"/>
      <c r="E618" s="46"/>
      <c r="F618" s="46"/>
      <c r="G618" s="46"/>
      <c r="H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N618" s="46"/>
      <c r="BO618" s="46"/>
      <c r="BP618" s="46"/>
      <c r="BQ618" s="94"/>
      <c r="BR618" s="46"/>
      <c r="BS618" s="46"/>
      <c r="BT618" s="46"/>
      <c r="BU618" s="46"/>
      <c r="BV618" s="46"/>
      <c r="BW618" s="46"/>
      <c r="BX618" s="46"/>
      <c r="BY618" s="46"/>
    </row>
    <row r="619" spans="2:77">
      <c r="B619" s="46"/>
      <c r="C619" s="46"/>
      <c r="D619" s="46"/>
      <c r="E619" s="46"/>
      <c r="F619" s="46"/>
      <c r="G619" s="46"/>
      <c r="H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N619" s="46"/>
      <c r="BO619" s="46"/>
      <c r="BP619" s="46"/>
      <c r="BQ619" s="94"/>
      <c r="BR619" s="46"/>
      <c r="BS619" s="46"/>
      <c r="BT619" s="46"/>
      <c r="BU619" s="46"/>
      <c r="BV619" s="46"/>
      <c r="BW619" s="46"/>
      <c r="BX619" s="46"/>
      <c r="BY619" s="46"/>
    </row>
    <row r="620" spans="2:77">
      <c r="B620" s="46"/>
      <c r="C620" s="46"/>
      <c r="D620" s="46"/>
      <c r="E620" s="46"/>
      <c r="F620" s="46"/>
      <c r="G620" s="46"/>
      <c r="H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N620" s="46"/>
      <c r="BO620" s="46"/>
      <c r="BP620" s="46"/>
      <c r="BQ620" s="94"/>
      <c r="BR620" s="46"/>
      <c r="BS620" s="46"/>
      <c r="BT620" s="46"/>
      <c r="BU620" s="46"/>
      <c r="BV620" s="46"/>
      <c r="BW620" s="46"/>
      <c r="BX620" s="46"/>
      <c r="BY620" s="46"/>
    </row>
    <row r="621" spans="2:77">
      <c r="B621" s="46"/>
      <c r="C621" s="46"/>
      <c r="D621" s="46"/>
      <c r="E621" s="46"/>
      <c r="F621" s="46"/>
      <c r="G621" s="46"/>
      <c r="H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N621" s="46"/>
      <c r="BO621" s="46"/>
      <c r="BP621" s="46"/>
      <c r="BQ621" s="94"/>
      <c r="BR621" s="46"/>
      <c r="BS621" s="46"/>
      <c r="BT621" s="46"/>
      <c r="BU621" s="46"/>
      <c r="BV621" s="46"/>
      <c r="BW621" s="46"/>
      <c r="BX621" s="46"/>
      <c r="BY621" s="46"/>
    </row>
    <row r="622" spans="2:77">
      <c r="B622" s="46"/>
      <c r="C622" s="46"/>
      <c r="D622" s="46"/>
      <c r="E622" s="46"/>
      <c r="F622" s="46"/>
      <c r="G622" s="46"/>
      <c r="H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N622" s="46"/>
      <c r="BO622" s="46"/>
      <c r="BP622" s="46"/>
      <c r="BQ622" s="94"/>
      <c r="BR622" s="46"/>
      <c r="BS622" s="46"/>
      <c r="BT622" s="46"/>
      <c r="BU622" s="46"/>
      <c r="BV622" s="46"/>
      <c r="BW622" s="46"/>
      <c r="BX622" s="46"/>
      <c r="BY622" s="46"/>
    </row>
    <row r="623" spans="2:77">
      <c r="B623" s="46"/>
      <c r="C623" s="46"/>
      <c r="D623" s="46"/>
      <c r="E623" s="46"/>
      <c r="F623" s="46"/>
      <c r="G623" s="46"/>
      <c r="H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N623" s="46"/>
      <c r="BO623" s="46"/>
      <c r="BP623" s="46"/>
      <c r="BQ623" s="94"/>
      <c r="BR623" s="46"/>
      <c r="BS623" s="46"/>
      <c r="BT623" s="46"/>
      <c r="BU623" s="46"/>
      <c r="BV623" s="46"/>
      <c r="BW623" s="46"/>
      <c r="BX623" s="46"/>
      <c r="BY623" s="46"/>
    </row>
    <row r="624" spans="2:77">
      <c r="B624" s="46"/>
      <c r="C624" s="46"/>
      <c r="D624" s="46"/>
      <c r="E624" s="46"/>
      <c r="F624" s="46"/>
      <c r="G624" s="46"/>
      <c r="H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N624" s="46"/>
      <c r="BO624" s="46"/>
      <c r="BP624" s="46"/>
      <c r="BQ624" s="94"/>
      <c r="BR624" s="46"/>
      <c r="BS624" s="46"/>
      <c r="BT624" s="46"/>
      <c r="BU624" s="46"/>
      <c r="BV624" s="46"/>
      <c r="BW624" s="46"/>
      <c r="BX624" s="46"/>
      <c r="BY624" s="46"/>
    </row>
    <row r="625" spans="2:77">
      <c r="B625" s="46"/>
      <c r="C625" s="46"/>
      <c r="D625" s="46"/>
      <c r="E625" s="46"/>
      <c r="F625" s="46"/>
      <c r="G625" s="46"/>
      <c r="H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N625" s="46"/>
      <c r="BO625" s="46"/>
      <c r="BP625" s="46"/>
      <c r="BQ625" s="94"/>
      <c r="BR625" s="46"/>
      <c r="BS625" s="46"/>
      <c r="BT625" s="46"/>
      <c r="BU625" s="46"/>
      <c r="BV625" s="46"/>
      <c r="BW625" s="46"/>
      <c r="BX625" s="46"/>
      <c r="BY625" s="46"/>
    </row>
    <row r="626" spans="2:77">
      <c r="B626" s="46"/>
      <c r="C626" s="46"/>
      <c r="D626" s="46"/>
      <c r="E626" s="46"/>
      <c r="F626" s="46"/>
      <c r="G626" s="46"/>
      <c r="H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N626" s="46"/>
      <c r="BO626" s="46"/>
      <c r="BP626" s="46"/>
      <c r="BQ626" s="94"/>
      <c r="BR626" s="46"/>
      <c r="BS626" s="46"/>
      <c r="BT626" s="46"/>
      <c r="BU626" s="46"/>
      <c r="BV626" s="46"/>
      <c r="BW626" s="46"/>
      <c r="BX626" s="46"/>
      <c r="BY626" s="46"/>
    </row>
    <row r="627" spans="2:77">
      <c r="B627" s="46"/>
      <c r="C627" s="46"/>
      <c r="D627" s="46"/>
      <c r="E627" s="46"/>
      <c r="F627" s="46"/>
      <c r="G627" s="46"/>
      <c r="H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N627" s="46"/>
      <c r="BO627" s="46"/>
      <c r="BP627" s="46"/>
      <c r="BQ627" s="94"/>
      <c r="BR627" s="46"/>
      <c r="BS627" s="46"/>
      <c r="BT627" s="46"/>
      <c r="BU627" s="46"/>
      <c r="BV627" s="46"/>
      <c r="BW627" s="46"/>
      <c r="BX627" s="46"/>
      <c r="BY627" s="46"/>
    </row>
    <row r="628" spans="2:77">
      <c r="B628" s="46"/>
      <c r="C628" s="46"/>
      <c r="D628" s="46"/>
      <c r="E628" s="46"/>
      <c r="F628" s="46"/>
      <c r="G628" s="46"/>
      <c r="H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N628" s="46"/>
      <c r="BO628" s="46"/>
      <c r="BP628" s="46"/>
      <c r="BQ628" s="94"/>
      <c r="BR628" s="46"/>
      <c r="BS628" s="46"/>
      <c r="BT628" s="46"/>
      <c r="BU628" s="46"/>
      <c r="BV628" s="46"/>
      <c r="BW628" s="46"/>
      <c r="BX628" s="46"/>
      <c r="BY628" s="46"/>
    </row>
    <row r="629" spans="2:77">
      <c r="B629" s="46"/>
      <c r="C629" s="46"/>
      <c r="D629" s="46"/>
      <c r="E629" s="46"/>
      <c r="F629" s="46"/>
      <c r="G629" s="46"/>
      <c r="H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N629" s="46"/>
      <c r="BO629" s="46"/>
      <c r="BP629" s="46"/>
      <c r="BQ629" s="94"/>
      <c r="BR629" s="46"/>
      <c r="BS629" s="46"/>
      <c r="BT629" s="46"/>
      <c r="BU629" s="46"/>
      <c r="BV629" s="46"/>
      <c r="BW629" s="46"/>
      <c r="BX629" s="46"/>
      <c r="BY629" s="46"/>
    </row>
    <row r="630" spans="2:77">
      <c r="B630" s="46"/>
      <c r="C630" s="46"/>
      <c r="D630" s="46"/>
      <c r="E630" s="46"/>
      <c r="F630" s="46"/>
      <c r="G630" s="46"/>
      <c r="H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N630" s="46"/>
      <c r="BO630" s="46"/>
      <c r="BP630" s="46"/>
      <c r="BQ630" s="94"/>
      <c r="BR630" s="46"/>
      <c r="BS630" s="46"/>
      <c r="BT630" s="46"/>
      <c r="BU630" s="46"/>
      <c r="BV630" s="46"/>
      <c r="BW630" s="46"/>
      <c r="BX630" s="46"/>
      <c r="BY630" s="46"/>
    </row>
    <row r="631" spans="2:77">
      <c r="B631" s="46"/>
      <c r="C631" s="46"/>
      <c r="D631" s="46"/>
      <c r="E631" s="46"/>
      <c r="F631" s="46"/>
      <c r="G631" s="46"/>
      <c r="H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N631" s="46"/>
      <c r="BO631" s="46"/>
      <c r="BP631" s="46"/>
      <c r="BQ631" s="94"/>
      <c r="BR631" s="46"/>
      <c r="BS631" s="46"/>
      <c r="BT631" s="46"/>
      <c r="BU631" s="46"/>
      <c r="BV631" s="46"/>
      <c r="BW631" s="46"/>
      <c r="BX631" s="46"/>
      <c r="BY631" s="46"/>
    </row>
    <row r="632" spans="2:77">
      <c r="B632" s="46"/>
      <c r="C632" s="46"/>
      <c r="D632" s="46"/>
      <c r="E632" s="46"/>
      <c r="F632" s="46"/>
      <c r="G632" s="46"/>
      <c r="H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N632" s="46"/>
      <c r="BO632" s="46"/>
      <c r="BP632" s="46"/>
      <c r="BQ632" s="94"/>
      <c r="BR632" s="46"/>
      <c r="BS632" s="46"/>
      <c r="BT632" s="46"/>
      <c r="BU632" s="46"/>
      <c r="BV632" s="46"/>
      <c r="BW632" s="46"/>
      <c r="BX632" s="46"/>
      <c r="BY632" s="46"/>
    </row>
    <row r="633" spans="2:77">
      <c r="B633" s="46"/>
      <c r="C633" s="46"/>
      <c r="D633" s="46"/>
      <c r="E633" s="46"/>
      <c r="F633" s="46"/>
      <c r="G633" s="46"/>
      <c r="H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N633" s="46"/>
      <c r="BO633" s="46"/>
      <c r="BP633" s="46"/>
      <c r="BQ633" s="94"/>
      <c r="BR633" s="46"/>
      <c r="BS633" s="46"/>
      <c r="BT633" s="46"/>
      <c r="BU633" s="46"/>
      <c r="BV633" s="46"/>
      <c r="BW633" s="46"/>
      <c r="BX633" s="46"/>
      <c r="BY633" s="46"/>
    </row>
    <row r="634" spans="2:77">
      <c r="B634" s="46"/>
      <c r="C634" s="46"/>
      <c r="D634" s="46"/>
      <c r="E634" s="46"/>
      <c r="F634" s="46"/>
      <c r="G634" s="46"/>
      <c r="H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N634" s="46"/>
      <c r="BO634" s="46"/>
      <c r="BP634" s="46"/>
      <c r="BQ634" s="94"/>
      <c r="BR634" s="46"/>
      <c r="BS634" s="46"/>
      <c r="BT634" s="46"/>
      <c r="BU634" s="46"/>
      <c r="BV634" s="46"/>
      <c r="BW634" s="46"/>
      <c r="BX634" s="46"/>
      <c r="BY634" s="46"/>
    </row>
    <row r="635" spans="2:77">
      <c r="B635" s="46"/>
      <c r="C635" s="46"/>
      <c r="D635" s="46"/>
      <c r="E635" s="46"/>
      <c r="F635" s="46"/>
      <c r="G635" s="46"/>
      <c r="H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N635" s="46"/>
      <c r="BO635" s="46"/>
      <c r="BP635" s="46"/>
      <c r="BQ635" s="94"/>
      <c r="BR635" s="46"/>
      <c r="BS635" s="46"/>
      <c r="BT635" s="46"/>
      <c r="BU635" s="46"/>
      <c r="BV635" s="46"/>
      <c r="BW635" s="46"/>
      <c r="BX635" s="46"/>
      <c r="BY635" s="46"/>
    </row>
    <row r="636" spans="2:77">
      <c r="B636" s="46"/>
      <c r="C636" s="46"/>
      <c r="D636" s="46"/>
      <c r="E636" s="46"/>
      <c r="F636" s="46"/>
      <c r="G636" s="46"/>
      <c r="H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N636" s="46"/>
      <c r="BO636" s="46"/>
      <c r="BP636" s="46"/>
      <c r="BQ636" s="94"/>
      <c r="BR636" s="46"/>
      <c r="BS636" s="46"/>
      <c r="BT636" s="46"/>
      <c r="BU636" s="46"/>
      <c r="BV636" s="46"/>
      <c r="BW636" s="46"/>
      <c r="BX636" s="46"/>
      <c r="BY636" s="46"/>
    </row>
    <row r="637" spans="2:77">
      <c r="B637" s="46"/>
      <c r="C637" s="46"/>
      <c r="D637" s="46"/>
      <c r="E637" s="46"/>
      <c r="F637" s="46"/>
      <c r="G637" s="46"/>
      <c r="H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N637" s="46"/>
      <c r="BO637" s="46"/>
      <c r="BP637" s="46"/>
      <c r="BQ637" s="94"/>
      <c r="BR637" s="46"/>
      <c r="BS637" s="46"/>
      <c r="BT637" s="46"/>
      <c r="BU637" s="46"/>
      <c r="BV637" s="46"/>
      <c r="BW637" s="46"/>
      <c r="BX637" s="46"/>
      <c r="BY637" s="46"/>
    </row>
    <row r="638" spans="2:77">
      <c r="B638" s="46"/>
      <c r="C638" s="46"/>
      <c r="D638" s="46"/>
      <c r="E638" s="46"/>
      <c r="F638" s="46"/>
      <c r="G638" s="46"/>
      <c r="H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N638" s="46"/>
      <c r="BO638" s="46"/>
      <c r="BP638" s="46"/>
      <c r="BQ638" s="94"/>
      <c r="BR638" s="46"/>
      <c r="BS638" s="46"/>
      <c r="BT638" s="46"/>
      <c r="BU638" s="46"/>
      <c r="BV638" s="46"/>
      <c r="BW638" s="46"/>
      <c r="BX638" s="46"/>
      <c r="BY638" s="46"/>
    </row>
    <row r="639" spans="2:77">
      <c r="B639" s="46"/>
      <c r="C639" s="46"/>
      <c r="D639" s="46"/>
      <c r="E639" s="46"/>
      <c r="F639" s="46"/>
      <c r="G639" s="46"/>
      <c r="H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N639" s="46"/>
      <c r="BO639" s="46"/>
      <c r="BP639" s="46"/>
      <c r="BQ639" s="94"/>
      <c r="BR639" s="46"/>
      <c r="BS639" s="46"/>
      <c r="BT639" s="46"/>
      <c r="BU639" s="46"/>
      <c r="BV639" s="46"/>
      <c r="BW639" s="46"/>
      <c r="BX639" s="46"/>
      <c r="BY639" s="46"/>
    </row>
    <row r="640" spans="2:77">
      <c r="B640" s="46"/>
      <c r="C640" s="46"/>
      <c r="D640" s="46"/>
      <c r="E640" s="46"/>
      <c r="F640" s="46"/>
      <c r="G640" s="46"/>
      <c r="H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N640" s="46"/>
      <c r="BO640" s="46"/>
      <c r="BP640" s="46"/>
      <c r="BQ640" s="94"/>
      <c r="BR640" s="46"/>
      <c r="BS640" s="46"/>
      <c r="BT640" s="46"/>
      <c r="BU640" s="46"/>
      <c r="BV640" s="46"/>
      <c r="BW640" s="46"/>
      <c r="BX640" s="46"/>
      <c r="BY640" s="46"/>
    </row>
    <row r="641" spans="2:77">
      <c r="B641" s="46"/>
      <c r="C641" s="46"/>
      <c r="D641" s="46"/>
      <c r="E641" s="46"/>
      <c r="F641" s="46"/>
      <c r="G641" s="46"/>
      <c r="H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N641" s="46"/>
      <c r="BO641" s="46"/>
      <c r="BP641" s="46"/>
      <c r="BQ641" s="94"/>
      <c r="BR641" s="46"/>
      <c r="BS641" s="46"/>
      <c r="BT641" s="46"/>
      <c r="BU641" s="46"/>
      <c r="BV641" s="46"/>
      <c r="BW641" s="46"/>
      <c r="BX641" s="46"/>
      <c r="BY641" s="46"/>
    </row>
    <row r="642" spans="2:77">
      <c r="B642" s="46"/>
      <c r="C642" s="46"/>
      <c r="D642" s="46"/>
      <c r="E642" s="46"/>
      <c r="F642" s="46"/>
      <c r="G642" s="46"/>
      <c r="H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N642" s="46"/>
      <c r="BO642" s="46"/>
      <c r="BP642" s="46"/>
      <c r="BQ642" s="94"/>
      <c r="BR642" s="46"/>
      <c r="BS642" s="46"/>
      <c r="BT642" s="46"/>
      <c r="BU642" s="46"/>
      <c r="BV642" s="46"/>
      <c r="BW642" s="46"/>
      <c r="BX642" s="46"/>
      <c r="BY642" s="46"/>
    </row>
    <row r="643" spans="2:77">
      <c r="B643" s="46"/>
      <c r="C643" s="46"/>
      <c r="D643" s="46"/>
      <c r="E643" s="46"/>
      <c r="F643" s="46"/>
      <c r="G643" s="46"/>
      <c r="H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N643" s="46"/>
      <c r="BO643" s="46"/>
      <c r="BP643" s="46"/>
      <c r="BQ643" s="94"/>
      <c r="BR643" s="46"/>
      <c r="BS643" s="46"/>
      <c r="BT643" s="46"/>
      <c r="BU643" s="46"/>
      <c r="BV643" s="46"/>
      <c r="BW643" s="46"/>
      <c r="BX643" s="46"/>
      <c r="BY643" s="46"/>
    </row>
    <row r="644" spans="2:77">
      <c r="B644" s="46"/>
      <c r="C644" s="46"/>
      <c r="D644" s="46"/>
      <c r="E644" s="46"/>
      <c r="F644" s="46"/>
      <c r="G644" s="46"/>
      <c r="H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N644" s="46"/>
      <c r="BO644" s="46"/>
      <c r="BP644" s="46"/>
      <c r="BQ644" s="94"/>
      <c r="BR644" s="46"/>
      <c r="BS644" s="46"/>
      <c r="BT644" s="46"/>
      <c r="BU644" s="46"/>
      <c r="BV644" s="46"/>
      <c r="BW644" s="46"/>
      <c r="BX644" s="46"/>
      <c r="BY644" s="46"/>
    </row>
    <row r="645" spans="2:77">
      <c r="B645" s="46"/>
      <c r="C645" s="46"/>
      <c r="D645" s="46"/>
      <c r="E645" s="46"/>
      <c r="F645" s="46"/>
      <c r="G645" s="46"/>
      <c r="H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N645" s="46"/>
      <c r="BO645" s="46"/>
      <c r="BP645" s="46"/>
      <c r="BQ645" s="94"/>
      <c r="BR645" s="46"/>
      <c r="BS645" s="46"/>
      <c r="BT645" s="46"/>
      <c r="BU645" s="46"/>
      <c r="BV645" s="46"/>
      <c r="BW645" s="46"/>
      <c r="BX645" s="46"/>
      <c r="BY645" s="46"/>
    </row>
    <row r="646" spans="2:77">
      <c r="B646" s="46"/>
      <c r="C646" s="46"/>
      <c r="D646" s="46"/>
      <c r="E646" s="46"/>
      <c r="F646" s="46"/>
      <c r="G646" s="46"/>
      <c r="H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N646" s="46"/>
      <c r="BO646" s="46"/>
      <c r="BP646" s="46"/>
      <c r="BQ646" s="94"/>
      <c r="BR646" s="46"/>
      <c r="BS646" s="46"/>
      <c r="BT646" s="46"/>
      <c r="BU646" s="46"/>
      <c r="BV646" s="46"/>
      <c r="BW646" s="46"/>
      <c r="BX646" s="46"/>
      <c r="BY646" s="46"/>
    </row>
    <row r="647" spans="2:77">
      <c r="B647" s="46"/>
      <c r="C647" s="46"/>
      <c r="D647" s="46"/>
      <c r="E647" s="46"/>
      <c r="F647" s="46"/>
      <c r="G647" s="46"/>
      <c r="H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N647" s="46"/>
      <c r="BO647" s="46"/>
      <c r="BP647" s="46"/>
      <c r="BQ647" s="94"/>
      <c r="BR647" s="46"/>
      <c r="BS647" s="46"/>
      <c r="BT647" s="46"/>
      <c r="BU647" s="46"/>
      <c r="BV647" s="46"/>
      <c r="BW647" s="46"/>
      <c r="BX647" s="46"/>
      <c r="BY647" s="46"/>
    </row>
    <row r="648" spans="2:77">
      <c r="B648" s="46"/>
      <c r="C648" s="46"/>
      <c r="D648" s="46"/>
      <c r="E648" s="46"/>
      <c r="F648" s="46"/>
      <c r="G648" s="46"/>
      <c r="H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N648" s="46"/>
      <c r="BO648" s="46"/>
      <c r="BP648" s="46"/>
      <c r="BQ648" s="94"/>
      <c r="BR648" s="46"/>
      <c r="BS648" s="46"/>
      <c r="BT648" s="46"/>
      <c r="BU648" s="46"/>
      <c r="BV648" s="46"/>
      <c r="BW648" s="46"/>
      <c r="BX648" s="46"/>
      <c r="BY648" s="46"/>
    </row>
    <row r="649" spans="2:77">
      <c r="B649" s="46"/>
      <c r="C649" s="46"/>
      <c r="D649" s="46"/>
      <c r="E649" s="46"/>
      <c r="F649" s="46"/>
      <c r="G649" s="46"/>
      <c r="H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N649" s="46"/>
      <c r="BO649" s="46"/>
      <c r="BP649" s="46"/>
      <c r="BQ649" s="94"/>
      <c r="BR649" s="46"/>
      <c r="BS649" s="46"/>
      <c r="BT649" s="46"/>
      <c r="BU649" s="46"/>
      <c r="BV649" s="46"/>
      <c r="BW649" s="46"/>
      <c r="BX649" s="46"/>
      <c r="BY649" s="46"/>
    </row>
    <row r="650" spans="2:77">
      <c r="B650" s="46"/>
      <c r="C650" s="46"/>
      <c r="D650" s="46"/>
      <c r="E650" s="46"/>
      <c r="F650" s="46"/>
      <c r="G650" s="46"/>
      <c r="H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N650" s="46"/>
      <c r="BO650" s="46"/>
      <c r="BP650" s="46"/>
      <c r="BQ650" s="94"/>
      <c r="BR650" s="46"/>
      <c r="BS650" s="46"/>
      <c r="BT650" s="46"/>
      <c r="BU650" s="46"/>
      <c r="BV650" s="46"/>
      <c r="BW650" s="46"/>
      <c r="BX650" s="46"/>
      <c r="BY650" s="46"/>
    </row>
    <row r="651" spans="2:77">
      <c r="B651" s="46"/>
      <c r="C651" s="46"/>
      <c r="D651" s="46"/>
      <c r="E651" s="46"/>
      <c r="F651" s="46"/>
      <c r="G651" s="46"/>
      <c r="H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N651" s="46"/>
      <c r="BO651" s="46"/>
      <c r="BP651" s="46"/>
      <c r="BQ651" s="94"/>
      <c r="BR651" s="46"/>
      <c r="BS651" s="46"/>
      <c r="BT651" s="46"/>
      <c r="BU651" s="46"/>
      <c r="BV651" s="46"/>
      <c r="BW651" s="46"/>
      <c r="BX651" s="46"/>
      <c r="BY651" s="46"/>
    </row>
    <row r="652" spans="2:77">
      <c r="B652" s="46"/>
      <c r="C652" s="46"/>
      <c r="D652" s="46"/>
      <c r="E652" s="46"/>
      <c r="F652" s="46"/>
      <c r="G652" s="46"/>
      <c r="H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N652" s="46"/>
      <c r="BO652" s="46"/>
      <c r="BP652" s="46"/>
      <c r="BQ652" s="94"/>
      <c r="BR652" s="46"/>
      <c r="BS652" s="46"/>
      <c r="BT652" s="46"/>
      <c r="BU652" s="46"/>
      <c r="BV652" s="46"/>
      <c r="BW652" s="46"/>
      <c r="BX652" s="46"/>
      <c r="BY652" s="46"/>
    </row>
    <row r="653" spans="2:77">
      <c r="B653" s="46"/>
      <c r="C653" s="46"/>
      <c r="D653" s="46"/>
      <c r="E653" s="46"/>
      <c r="F653" s="46"/>
      <c r="G653" s="46"/>
      <c r="H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N653" s="46"/>
      <c r="BO653" s="46"/>
      <c r="BP653" s="46"/>
      <c r="BQ653" s="94"/>
      <c r="BR653" s="46"/>
      <c r="BS653" s="46"/>
      <c r="BT653" s="46"/>
      <c r="BU653" s="46"/>
      <c r="BV653" s="46"/>
      <c r="BW653" s="46"/>
      <c r="BX653" s="46"/>
      <c r="BY653" s="46"/>
    </row>
    <row r="654" spans="2:77">
      <c r="B654" s="46"/>
      <c r="C654" s="46"/>
      <c r="D654" s="46"/>
      <c r="E654" s="46"/>
      <c r="F654" s="46"/>
      <c r="G654" s="46"/>
      <c r="H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N654" s="46"/>
      <c r="BO654" s="46"/>
      <c r="BP654" s="46"/>
      <c r="BQ654" s="94"/>
      <c r="BR654" s="46"/>
      <c r="BS654" s="46"/>
      <c r="BT654" s="46"/>
      <c r="BU654" s="46"/>
      <c r="BV654" s="46"/>
      <c r="BW654" s="46"/>
      <c r="BX654" s="46"/>
      <c r="BY654" s="46"/>
    </row>
    <row r="655" spans="2:77">
      <c r="B655" s="46"/>
      <c r="C655" s="46"/>
      <c r="D655" s="46"/>
      <c r="E655" s="46"/>
      <c r="F655" s="46"/>
      <c r="G655" s="46"/>
      <c r="H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N655" s="46"/>
      <c r="BO655" s="46"/>
      <c r="BP655" s="46"/>
      <c r="BQ655" s="94"/>
      <c r="BR655" s="46"/>
      <c r="BS655" s="46"/>
      <c r="BT655" s="46"/>
      <c r="BU655" s="46"/>
      <c r="BV655" s="46"/>
      <c r="BW655" s="46"/>
      <c r="BX655" s="46"/>
      <c r="BY655" s="46"/>
    </row>
    <row r="656" spans="2:77">
      <c r="B656" s="46"/>
      <c r="C656" s="46"/>
      <c r="D656" s="46"/>
      <c r="E656" s="46"/>
      <c r="F656" s="46"/>
      <c r="G656" s="46"/>
      <c r="H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N656" s="46"/>
      <c r="BO656" s="46"/>
      <c r="BP656" s="46"/>
      <c r="BQ656" s="94"/>
      <c r="BR656" s="46"/>
      <c r="BS656" s="46"/>
      <c r="BT656" s="46"/>
      <c r="BU656" s="46"/>
      <c r="BV656" s="46"/>
      <c r="BW656" s="46"/>
      <c r="BX656" s="46"/>
      <c r="BY656" s="46"/>
    </row>
    <row r="657" spans="2:77">
      <c r="B657" s="46"/>
      <c r="C657" s="46"/>
      <c r="D657" s="46"/>
      <c r="E657" s="46"/>
      <c r="F657" s="46"/>
      <c r="G657" s="46"/>
      <c r="H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N657" s="46"/>
      <c r="BO657" s="46"/>
      <c r="BP657" s="46"/>
      <c r="BQ657" s="94"/>
      <c r="BR657" s="46"/>
      <c r="BS657" s="46"/>
      <c r="BT657" s="46"/>
      <c r="BU657" s="46"/>
      <c r="BV657" s="46"/>
      <c r="BW657" s="46"/>
      <c r="BX657" s="46"/>
      <c r="BY657" s="46"/>
    </row>
    <row r="658" spans="2:77">
      <c r="B658" s="46"/>
      <c r="C658" s="46"/>
      <c r="D658" s="46"/>
      <c r="E658" s="46"/>
      <c r="F658" s="46"/>
      <c r="G658" s="46"/>
      <c r="H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N658" s="46"/>
      <c r="BO658" s="46"/>
      <c r="BP658" s="46"/>
      <c r="BQ658" s="94"/>
      <c r="BR658" s="46"/>
      <c r="BS658" s="46"/>
      <c r="BT658" s="46"/>
      <c r="BU658" s="46"/>
      <c r="BV658" s="46"/>
      <c r="BW658" s="46"/>
      <c r="BX658" s="46"/>
      <c r="BY658" s="46"/>
    </row>
    <row r="659" spans="2:77">
      <c r="B659" s="46"/>
      <c r="C659" s="46"/>
      <c r="D659" s="46"/>
      <c r="E659" s="46"/>
      <c r="F659" s="46"/>
      <c r="G659" s="46"/>
      <c r="H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N659" s="46"/>
      <c r="BO659" s="46"/>
      <c r="BP659" s="46"/>
      <c r="BQ659" s="94"/>
      <c r="BR659" s="46"/>
      <c r="BS659" s="46"/>
      <c r="BT659" s="46"/>
      <c r="BU659" s="46"/>
      <c r="BV659" s="46"/>
      <c r="BW659" s="46"/>
      <c r="BX659" s="46"/>
      <c r="BY659" s="46"/>
    </row>
    <row r="660" spans="2:77">
      <c r="B660" s="46"/>
      <c r="C660" s="46"/>
      <c r="D660" s="46"/>
      <c r="E660" s="46"/>
      <c r="F660" s="46"/>
      <c r="G660" s="46"/>
      <c r="H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N660" s="46"/>
      <c r="BO660" s="46"/>
      <c r="BP660" s="46"/>
      <c r="BQ660" s="94"/>
      <c r="BR660" s="46"/>
      <c r="BS660" s="46"/>
      <c r="BT660" s="46"/>
      <c r="BU660" s="46"/>
      <c r="BV660" s="46"/>
      <c r="BW660" s="46"/>
      <c r="BX660" s="46"/>
      <c r="BY660" s="46"/>
    </row>
    <row r="661" spans="2:77">
      <c r="B661" s="46"/>
      <c r="C661" s="46"/>
      <c r="D661" s="46"/>
      <c r="E661" s="46"/>
      <c r="F661" s="46"/>
      <c r="G661" s="46"/>
      <c r="H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N661" s="46"/>
      <c r="BO661" s="46"/>
      <c r="BP661" s="46"/>
      <c r="BQ661" s="94"/>
      <c r="BR661" s="46"/>
      <c r="BS661" s="46"/>
      <c r="BT661" s="46"/>
      <c r="BU661" s="46"/>
      <c r="BV661" s="46"/>
      <c r="BW661" s="46"/>
      <c r="BX661" s="46"/>
      <c r="BY661" s="46"/>
    </row>
    <row r="662" spans="2:77">
      <c r="B662" s="46"/>
      <c r="C662" s="46"/>
      <c r="D662" s="46"/>
      <c r="E662" s="46"/>
      <c r="F662" s="46"/>
      <c r="G662" s="46"/>
      <c r="H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N662" s="46"/>
      <c r="BO662" s="46"/>
      <c r="BP662" s="46"/>
      <c r="BQ662" s="94"/>
      <c r="BR662" s="46"/>
      <c r="BS662" s="46"/>
      <c r="BT662" s="46"/>
      <c r="BU662" s="46"/>
      <c r="BV662" s="46"/>
      <c r="BW662" s="46"/>
      <c r="BX662" s="46"/>
      <c r="BY662" s="46"/>
    </row>
    <row r="663" spans="2:77">
      <c r="B663" s="46"/>
      <c r="C663" s="46"/>
      <c r="D663" s="46"/>
      <c r="E663" s="46"/>
      <c r="F663" s="46"/>
      <c r="G663" s="46"/>
      <c r="H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N663" s="46"/>
      <c r="BO663" s="46"/>
      <c r="BP663" s="46"/>
      <c r="BQ663" s="94"/>
      <c r="BR663" s="46"/>
      <c r="BS663" s="46"/>
      <c r="BT663" s="46"/>
      <c r="BU663" s="46"/>
      <c r="BV663" s="46"/>
      <c r="BW663" s="46"/>
      <c r="BX663" s="46"/>
      <c r="BY663" s="46"/>
    </row>
    <row r="664" spans="2:77">
      <c r="B664" s="46"/>
      <c r="C664" s="46"/>
      <c r="D664" s="46"/>
      <c r="E664" s="46"/>
      <c r="F664" s="46"/>
      <c r="G664" s="46"/>
      <c r="H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N664" s="46"/>
      <c r="BO664" s="46"/>
      <c r="BP664" s="46"/>
      <c r="BQ664" s="94"/>
      <c r="BR664" s="46"/>
      <c r="BS664" s="46"/>
      <c r="BT664" s="46"/>
      <c r="BU664" s="46"/>
      <c r="BV664" s="46"/>
      <c r="BW664" s="46"/>
      <c r="BX664" s="46"/>
      <c r="BY664" s="46"/>
    </row>
    <row r="665" spans="2:77">
      <c r="B665" s="46"/>
      <c r="C665" s="46"/>
      <c r="D665" s="46"/>
      <c r="E665" s="46"/>
      <c r="F665" s="46"/>
      <c r="G665" s="46"/>
      <c r="H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N665" s="46"/>
      <c r="BO665" s="46"/>
      <c r="BP665" s="46"/>
      <c r="BQ665" s="94"/>
      <c r="BR665" s="46"/>
      <c r="BS665" s="46"/>
      <c r="BT665" s="46"/>
      <c r="BU665" s="46"/>
      <c r="BV665" s="46"/>
      <c r="BW665" s="46"/>
      <c r="BX665" s="46"/>
      <c r="BY665" s="46"/>
    </row>
    <row r="666" spans="2:77">
      <c r="B666" s="46"/>
      <c r="C666" s="46"/>
      <c r="D666" s="46"/>
      <c r="E666" s="46"/>
      <c r="F666" s="46"/>
      <c r="G666" s="46"/>
      <c r="H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N666" s="46"/>
      <c r="BO666" s="46"/>
      <c r="BP666" s="46"/>
      <c r="BQ666" s="94"/>
      <c r="BR666" s="46"/>
      <c r="BS666" s="46"/>
      <c r="BT666" s="46"/>
      <c r="BU666" s="46"/>
      <c r="BV666" s="46"/>
      <c r="BW666" s="46"/>
      <c r="BX666" s="46"/>
      <c r="BY666" s="46"/>
    </row>
    <row r="667" spans="2:77">
      <c r="B667" s="46"/>
      <c r="C667" s="46"/>
      <c r="D667" s="46"/>
      <c r="E667" s="46"/>
      <c r="F667" s="46"/>
      <c r="G667" s="46"/>
      <c r="H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N667" s="46"/>
      <c r="BO667" s="46"/>
      <c r="BP667" s="46"/>
      <c r="BQ667" s="94"/>
      <c r="BR667" s="46"/>
      <c r="BS667" s="46"/>
      <c r="BT667" s="46"/>
      <c r="BU667" s="46"/>
      <c r="BV667" s="46"/>
      <c r="BW667" s="46"/>
      <c r="BX667" s="46"/>
      <c r="BY667" s="46"/>
    </row>
    <row r="668" spans="2:77">
      <c r="B668" s="46"/>
      <c r="C668" s="46"/>
      <c r="D668" s="46"/>
      <c r="E668" s="46"/>
      <c r="F668" s="46"/>
      <c r="G668" s="46"/>
      <c r="H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N668" s="46"/>
      <c r="BO668" s="46"/>
      <c r="BP668" s="46"/>
      <c r="BQ668" s="94"/>
      <c r="BR668" s="46"/>
      <c r="BS668" s="46"/>
      <c r="BT668" s="46"/>
      <c r="BU668" s="46"/>
      <c r="BV668" s="46"/>
      <c r="BW668" s="46"/>
      <c r="BX668" s="46"/>
      <c r="BY668" s="46"/>
    </row>
    <row r="669" spans="2:77">
      <c r="B669" s="46"/>
      <c r="C669" s="46"/>
      <c r="D669" s="46"/>
      <c r="E669" s="46"/>
      <c r="F669" s="46"/>
      <c r="G669" s="46"/>
      <c r="H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N669" s="46"/>
      <c r="BO669" s="46"/>
      <c r="BP669" s="46"/>
      <c r="BQ669" s="94"/>
      <c r="BR669" s="46"/>
      <c r="BS669" s="46"/>
      <c r="BT669" s="46"/>
      <c r="BU669" s="46"/>
      <c r="BV669" s="46"/>
      <c r="BW669" s="46"/>
      <c r="BX669" s="46"/>
      <c r="BY669" s="46"/>
    </row>
    <row r="670" spans="2:77">
      <c r="B670" s="46"/>
      <c r="C670" s="46"/>
      <c r="D670" s="46"/>
      <c r="E670" s="46"/>
      <c r="F670" s="46"/>
      <c r="G670" s="46"/>
      <c r="H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N670" s="46"/>
      <c r="BO670" s="46"/>
      <c r="BP670" s="46"/>
      <c r="BQ670" s="94"/>
      <c r="BR670" s="46"/>
      <c r="BS670" s="46"/>
      <c r="BT670" s="46"/>
      <c r="BU670" s="46"/>
      <c r="BV670" s="46"/>
      <c r="BW670" s="46"/>
      <c r="BX670" s="46"/>
      <c r="BY670" s="46"/>
    </row>
    <row r="671" spans="2:77">
      <c r="B671" s="46"/>
      <c r="C671" s="46"/>
      <c r="D671" s="46"/>
      <c r="E671" s="46"/>
      <c r="F671" s="46"/>
      <c r="G671" s="46"/>
      <c r="H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N671" s="46"/>
      <c r="BO671" s="46"/>
      <c r="BP671" s="46"/>
      <c r="BQ671" s="94"/>
      <c r="BR671" s="46"/>
      <c r="BS671" s="46"/>
      <c r="BT671" s="46"/>
      <c r="BU671" s="46"/>
      <c r="BV671" s="46"/>
      <c r="BW671" s="46"/>
      <c r="BX671" s="46"/>
      <c r="BY671" s="46"/>
    </row>
    <row r="672" spans="2:77">
      <c r="B672" s="46"/>
      <c r="C672" s="46"/>
      <c r="D672" s="46"/>
      <c r="E672" s="46"/>
      <c r="F672" s="46"/>
      <c r="G672" s="46"/>
      <c r="H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N672" s="46"/>
      <c r="BO672" s="46"/>
      <c r="BP672" s="46"/>
      <c r="BQ672" s="94"/>
      <c r="BR672" s="46"/>
      <c r="BS672" s="46"/>
      <c r="BT672" s="46"/>
      <c r="BU672" s="46"/>
      <c r="BV672" s="46"/>
      <c r="BW672" s="46"/>
      <c r="BX672" s="46"/>
      <c r="BY672" s="46"/>
    </row>
    <row r="673" spans="2:77">
      <c r="B673" s="46"/>
      <c r="C673" s="46"/>
      <c r="D673" s="46"/>
      <c r="E673" s="46"/>
      <c r="F673" s="46"/>
      <c r="G673" s="46"/>
      <c r="H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N673" s="46"/>
      <c r="BO673" s="46"/>
      <c r="BP673" s="46"/>
      <c r="BQ673" s="94"/>
      <c r="BR673" s="46"/>
      <c r="BS673" s="46"/>
      <c r="BT673" s="46"/>
      <c r="BU673" s="46"/>
      <c r="BV673" s="46"/>
      <c r="BW673" s="46"/>
      <c r="BX673" s="46"/>
      <c r="BY673" s="46"/>
    </row>
    <row r="674" spans="2:77">
      <c r="B674" s="46"/>
      <c r="C674" s="46"/>
      <c r="D674" s="46"/>
      <c r="E674" s="46"/>
      <c r="F674" s="46"/>
      <c r="G674" s="46"/>
      <c r="H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N674" s="46"/>
      <c r="BO674" s="46"/>
      <c r="BP674" s="46"/>
      <c r="BQ674" s="94"/>
      <c r="BR674" s="46"/>
      <c r="BS674" s="46"/>
      <c r="BT674" s="46"/>
      <c r="BU674" s="46"/>
      <c r="BV674" s="46"/>
      <c r="BW674" s="46"/>
      <c r="BX674" s="46"/>
      <c r="BY674" s="46"/>
    </row>
    <row r="675" spans="2:77">
      <c r="B675" s="46"/>
      <c r="C675" s="46"/>
      <c r="D675" s="46"/>
      <c r="E675" s="46"/>
      <c r="F675" s="46"/>
      <c r="G675" s="46"/>
      <c r="H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N675" s="46"/>
      <c r="BO675" s="46"/>
      <c r="BP675" s="46"/>
      <c r="BQ675" s="94"/>
      <c r="BR675" s="46"/>
      <c r="BS675" s="46"/>
      <c r="BT675" s="46"/>
      <c r="BU675" s="46"/>
      <c r="BV675" s="46"/>
      <c r="BW675" s="46"/>
      <c r="BX675" s="46"/>
      <c r="BY675" s="46"/>
    </row>
    <row r="676" spans="2:77">
      <c r="B676" s="46"/>
      <c r="C676" s="46"/>
      <c r="D676" s="46"/>
      <c r="E676" s="46"/>
      <c r="F676" s="46"/>
      <c r="G676" s="46"/>
      <c r="H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N676" s="46"/>
      <c r="BO676" s="46"/>
      <c r="BP676" s="46"/>
      <c r="BQ676" s="94"/>
      <c r="BR676" s="46"/>
      <c r="BS676" s="46"/>
      <c r="BT676" s="46"/>
      <c r="BU676" s="46"/>
      <c r="BV676" s="46"/>
      <c r="BW676" s="46"/>
      <c r="BX676" s="46"/>
      <c r="BY676" s="46"/>
    </row>
    <row r="677" spans="2:77">
      <c r="B677" s="46"/>
      <c r="C677" s="46"/>
      <c r="D677" s="46"/>
      <c r="E677" s="46"/>
      <c r="F677" s="46"/>
      <c r="G677" s="46"/>
      <c r="H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N677" s="46"/>
      <c r="BO677" s="46"/>
      <c r="BP677" s="46"/>
      <c r="BQ677" s="94"/>
      <c r="BR677" s="46"/>
      <c r="BS677" s="46"/>
      <c r="BT677" s="46"/>
      <c r="BU677" s="46"/>
      <c r="BV677" s="46"/>
      <c r="BW677" s="46"/>
      <c r="BX677" s="46"/>
      <c r="BY677" s="46"/>
    </row>
    <row r="678" spans="2:77">
      <c r="B678" s="46"/>
      <c r="C678" s="46"/>
      <c r="D678" s="46"/>
      <c r="E678" s="46"/>
      <c r="F678" s="46"/>
      <c r="G678" s="46"/>
      <c r="H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N678" s="46"/>
      <c r="BO678" s="46"/>
      <c r="BP678" s="46"/>
      <c r="BQ678" s="94"/>
      <c r="BR678" s="46"/>
      <c r="BS678" s="46"/>
      <c r="BT678" s="46"/>
      <c r="BU678" s="46"/>
      <c r="BV678" s="46"/>
      <c r="BW678" s="46"/>
      <c r="BX678" s="46"/>
      <c r="BY678" s="46"/>
    </row>
    <row r="679" spans="2:77">
      <c r="B679" s="46"/>
      <c r="C679" s="46"/>
      <c r="D679" s="46"/>
      <c r="E679" s="46"/>
      <c r="F679" s="46"/>
      <c r="G679" s="46"/>
      <c r="H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N679" s="46"/>
      <c r="BO679" s="46"/>
      <c r="BP679" s="46"/>
      <c r="BQ679" s="94"/>
      <c r="BR679" s="46"/>
      <c r="BS679" s="46"/>
      <c r="BT679" s="46"/>
      <c r="BU679" s="46"/>
      <c r="BV679" s="46"/>
      <c r="BW679" s="46"/>
      <c r="BX679" s="46"/>
      <c r="BY679" s="46"/>
    </row>
    <row r="680" spans="2:77">
      <c r="B680" s="46"/>
      <c r="C680" s="46"/>
      <c r="D680" s="46"/>
      <c r="E680" s="46"/>
      <c r="F680" s="46"/>
      <c r="G680" s="46"/>
      <c r="H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N680" s="46"/>
      <c r="BO680" s="46"/>
      <c r="BP680" s="46"/>
      <c r="BQ680" s="94"/>
      <c r="BR680" s="46"/>
      <c r="BS680" s="46"/>
      <c r="BT680" s="46"/>
      <c r="BU680" s="46"/>
      <c r="BV680" s="46"/>
      <c r="BW680" s="46"/>
      <c r="BX680" s="46"/>
      <c r="BY680" s="46"/>
    </row>
    <row r="681" spans="2:77">
      <c r="B681" s="46"/>
      <c r="C681" s="46"/>
      <c r="D681" s="46"/>
      <c r="E681" s="46"/>
      <c r="F681" s="46"/>
      <c r="G681" s="46"/>
      <c r="H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N681" s="46"/>
      <c r="BO681" s="46"/>
      <c r="BP681" s="46"/>
      <c r="BQ681" s="94"/>
      <c r="BR681" s="46"/>
      <c r="BS681" s="46"/>
      <c r="BT681" s="46"/>
      <c r="BU681" s="46"/>
      <c r="BV681" s="46"/>
      <c r="BW681" s="46"/>
      <c r="BX681" s="46"/>
      <c r="BY681" s="46"/>
    </row>
    <row r="682" spans="2:77">
      <c r="B682" s="46"/>
      <c r="C682" s="46"/>
      <c r="D682" s="46"/>
      <c r="E682" s="46"/>
      <c r="F682" s="46"/>
      <c r="G682" s="46"/>
      <c r="H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N682" s="46"/>
      <c r="BO682" s="46"/>
      <c r="BP682" s="46"/>
      <c r="BQ682" s="94"/>
      <c r="BR682" s="46"/>
      <c r="BS682" s="46"/>
      <c r="BT682" s="46"/>
      <c r="BU682" s="46"/>
      <c r="BV682" s="46"/>
      <c r="BW682" s="46"/>
      <c r="BX682" s="46"/>
      <c r="BY682" s="46"/>
    </row>
    <row r="683" spans="2:77">
      <c r="B683" s="46"/>
      <c r="C683" s="46"/>
      <c r="D683" s="46"/>
      <c r="E683" s="46"/>
      <c r="F683" s="46"/>
      <c r="G683" s="46"/>
      <c r="H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N683" s="46"/>
      <c r="BO683" s="46"/>
      <c r="BP683" s="46"/>
      <c r="BQ683" s="94"/>
      <c r="BR683" s="46"/>
      <c r="BS683" s="46"/>
      <c r="BT683" s="46"/>
      <c r="BU683" s="46"/>
      <c r="BV683" s="46"/>
      <c r="BW683" s="46"/>
      <c r="BX683" s="46"/>
      <c r="BY683" s="46"/>
    </row>
    <row r="684" spans="2:77">
      <c r="B684" s="46"/>
      <c r="C684" s="46"/>
      <c r="D684" s="46"/>
      <c r="E684" s="46"/>
      <c r="F684" s="46"/>
      <c r="G684" s="46"/>
      <c r="H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N684" s="46"/>
      <c r="BO684" s="46"/>
      <c r="BP684" s="46"/>
      <c r="BQ684" s="94"/>
      <c r="BR684" s="46"/>
      <c r="BS684" s="46"/>
      <c r="BT684" s="46"/>
      <c r="BU684" s="46"/>
      <c r="BV684" s="46"/>
      <c r="BW684" s="46"/>
      <c r="BX684" s="46"/>
      <c r="BY684" s="46"/>
    </row>
    <row r="685" spans="2:77">
      <c r="B685" s="46"/>
      <c r="C685" s="46"/>
      <c r="D685" s="46"/>
      <c r="E685" s="46"/>
      <c r="F685" s="46"/>
      <c r="G685" s="46"/>
      <c r="H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N685" s="46"/>
      <c r="BO685" s="46"/>
      <c r="BP685" s="46"/>
      <c r="BQ685" s="94"/>
      <c r="BR685" s="46"/>
      <c r="BS685" s="46"/>
      <c r="BT685" s="46"/>
      <c r="BU685" s="46"/>
      <c r="BV685" s="46"/>
      <c r="BW685" s="46"/>
      <c r="BX685" s="46"/>
      <c r="BY685" s="46"/>
    </row>
    <row r="686" spans="2:77">
      <c r="B686" s="46"/>
      <c r="C686" s="46"/>
      <c r="D686" s="46"/>
      <c r="E686" s="46"/>
      <c r="F686" s="46"/>
      <c r="G686" s="46"/>
      <c r="H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N686" s="46"/>
      <c r="BO686" s="46"/>
      <c r="BP686" s="46"/>
      <c r="BQ686" s="94"/>
      <c r="BR686" s="46"/>
      <c r="BS686" s="46"/>
      <c r="BT686" s="46"/>
      <c r="BU686" s="46"/>
      <c r="BV686" s="46"/>
      <c r="BW686" s="46"/>
      <c r="BX686" s="46"/>
      <c r="BY686" s="46"/>
    </row>
    <row r="687" spans="2:77">
      <c r="B687" s="46"/>
      <c r="C687" s="46"/>
      <c r="D687" s="46"/>
      <c r="E687" s="46"/>
      <c r="F687" s="46"/>
      <c r="G687" s="46"/>
      <c r="H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N687" s="46"/>
      <c r="BO687" s="46"/>
      <c r="BP687" s="46"/>
      <c r="BQ687" s="94"/>
      <c r="BR687" s="46"/>
      <c r="BS687" s="46"/>
      <c r="BT687" s="46"/>
      <c r="BU687" s="46"/>
      <c r="BV687" s="46"/>
      <c r="BW687" s="46"/>
      <c r="BX687" s="46"/>
      <c r="BY687" s="46"/>
    </row>
    <row r="688" spans="2:77">
      <c r="B688" s="46"/>
      <c r="C688" s="46"/>
      <c r="D688" s="46"/>
      <c r="E688" s="46"/>
      <c r="F688" s="46"/>
      <c r="G688" s="46"/>
      <c r="H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N688" s="46"/>
      <c r="BO688" s="46"/>
      <c r="BP688" s="46"/>
      <c r="BQ688" s="94"/>
      <c r="BR688" s="46"/>
      <c r="BS688" s="46"/>
      <c r="BT688" s="46"/>
      <c r="BU688" s="46"/>
      <c r="BV688" s="46"/>
      <c r="BW688" s="46"/>
      <c r="BX688" s="46"/>
      <c r="BY688" s="46"/>
    </row>
    <row r="689" spans="2:77">
      <c r="B689" s="46"/>
      <c r="C689" s="46"/>
      <c r="D689" s="46"/>
      <c r="E689" s="46"/>
      <c r="F689" s="46"/>
      <c r="G689" s="46"/>
      <c r="H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N689" s="46"/>
      <c r="BO689" s="46"/>
      <c r="BP689" s="46"/>
      <c r="BQ689" s="94"/>
      <c r="BR689" s="46"/>
      <c r="BS689" s="46"/>
      <c r="BT689" s="46"/>
      <c r="BU689" s="46"/>
      <c r="BV689" s="46"/>
      <c r="BW689" s="46"/>
      <c r="BX689" s="46"/>
      <c r="BY689" s="46"/>
    </row>
    <row r="690" spans="2:77">
      <c r="B690" s="46"/>
      <c r="C690" s="46"/>
      <c r="D690" s="46"/>
      <c r="E690" s="46"/>
      <c r="F690" s="46"/>
      <c r="G690" s="46"/>
      <c r="H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N690" s="46"/>
      <c r="BO690" s="46"/>
      <c r="BP690" s="46"/>
      <c r="BQ690" s="94"/>
      <c r="BR690" s="46"/>
      <c r="BS690" s="46"/>
      <c r="BT690" s="46"/>
      <c r="BU690" s="46"/>
      <c r="BV690" s="46"/>
      <c r="BW690" s="46"/>
      <c r="BX690" s="46"/>
      <c r="BY690" s="46"/>
    </row>
    <row r="691" spans="2:77">
      <c r="B691" s="46"/>
      <c r="C691" s="46"/>
      <c r="D691" s="46"/>
      <c r="E691" s="46"/>
      <c r="F691" s="46"/>
      <c r="G691" s="46"/>
      <c r="H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N691" s="46"/>
      <c r="BO691" s="46"/>
      <c r="BP691" s="46"/>
      <c r="BQ691" s="94"/>
      <c r="BR691" s="46"/>
      <c r="BS691" s="46"/>
      <c r="BT691" s="46"/>
      <c r="BU691" s="46"/>
      <c r="BV691" s="46"/>
      <c r="BW691" s="46"/>
      <c r="BX691" s="46"/>
      <c r="BY691" s="46"/>
    </row>
    <row r="692" spans="2:77">
      <c r="B692" s="46"/>
      <c r="C692" s="46"/>
      <c r="D692" s="46"/>
      <c r="E692" s="46"/>
      <c r="F692" s="46"/>
      <c r="G692" s="46"/>
      <c r="H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N692" s="46"/>
      <c r="BO692" s="46"/>
      <c r="BP692" s="46"/>
      <c r="BQ692" s="94"/>
      <c r="BR692" s="46"/>
      <c r="BS692" s="46"/>
      <c r="BT692" s="46"/>
      <c r="BU692" s="46"/>
      <c r="BV692" s="46"/>
      <c r="BW692" s="46"/>
      <c r="BX692" s="46"/>
      <c r="BY692" s="46"/>
    </row>
    <row r="693" spans="2:77">
      <c r="B693" s="46"/>
      <c r="C693" s="46"/>
      <c r="D693" s="46"/>
      <c r="E693" s="46"/>
      <c r="F693" s="46"/>
      <c r="G693" s="46"/>
      <c r="H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N693" s="46"/>
      <c r="BO693" s="46"/>
      <c r="BP693" s="46"/>
      <c r="BQ693" s="94"/>
      <c r="BR693" s="46"/>
      <c r="BS693" s="46"/>
      <c r="BT693" s="46"/>
      <c r="BU693" s="46"/>
      <c r="BV693" s="46"/>
      <c r="BW693" s="46"/>
      <c r="BX693" s="46"/>
      <c r="BY693" s="46"/>
    </row>
    <row r="694" spans="2:77">
      <c r="B694" s="46"/>
      <c r="C694" s="46"/>
      <c r="D694" s="46"/>
      <c r="E694" s="46"/>
      <c r="F694" s="46"/>
      <c r="G694" s="46"/>
      <c r="H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N694" s="46"/>
      <c r="BO694" s="46"/>
      <c r="BP694" s="46"/>
      <c r="BQ694" s="94"/>
      <c r="BR694" s="46"/>
      <c r="BS694" s="46"/>
      <c r="BT694" s="46"/>
      <c r="BU694" s="46"/>
      <c r="BV694" s="46"/>
      <c r="BW694" s="46"/>
      <c r="BX694" s="46"/>
      <c r="BY694" s="46"/>
    </row>
    <row r="695" spans="2:77">
      <c r="B695" s="46"/>
      <c r="C695" s="46"/>
      <c r="D695" s="46"/>
      <c r="E695" s="46"/>
      <c r="F695" s="46"/>
      <c r="G695" s="46"/>
      <c r="H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N695" s="46"/>
      <c r="BO695" s="46"/>
      <c r="BP695" s="46"/>
      <c r="BQ695" s="94"/>
      <c r="BR695" s="46"/>
      <c r="BS695" s="46"/>
      <c r="BT695" s="46"/>
      <c r="BU695" s="46"/>
      <c r="BV695" s="46"/>
      <c r="BW695" s="46"/>
      <c r="BX695" s="46"/>
      <c r="BY695" s="46"/>
    </row>
    <row r="696" spans="2:77">
      <c r="B696" s="46"/>
      <c r="C696" s="46"/>
      <c r="D696" s="46"/>
      <c r="E696" s="46"/>
      <c r="F696" s="46"/>
      <c r="G696" s="46"/>
      <c r="H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N696" s="46"/>
      <c r="BO696" s="46"/>
      <c r="BP696" s="46"/>
      <c r="BQ696" s="94"/>
      <c r="BR696" s="46"/>
      <c r="BS696" s="46"/>
      <c r="BT696" s="46"/>
      <c r="BU696" s="46"/>
      <c r="BV696" s="46"/>
      <c r="BW696" s="46"/>
      <c r="BX696" s="46"/>
      <c r="BY696" s="46"/>
    </row>
    <row r="697" spans="2:77">
      <c r="B697" s="46"/>
      <c r="C697" s="46"/>
      <c r="D697" s="46"/>
      <c r="E697" s="46"/>
      <c r="F697" s="46"/>
      <c r="G697" s="46"/>
      <c r="H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N697" s="46"/>
      <c r="BO697" s="46"/>
      <c r="BP697" s="46"/>
      <c r="BQ697" s="94"/>
      <c r="BR697" s="46"/>
      <c r="BS697" s="46"/>
      <c r="BT697" s="46"/>
      <c r="BU697" s="46"/>
      <c r="BV697" s="46"/>
      <c r="BW697" s="46"/>
      <c r="BX697" s="46"/>
      <c r="BY697" s="46"/>
    </row>
    <row r="698" spans="2:77">
      <c r="B698" s="46"/>
      <c r="C698" s="46"/>
      <c r="D698" s="46"/>
      <c r="E698" s="46"/>
      <c r="F698" s="46"/>
      <c r="G698" s="46"/>
      <c r="H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N698" s="46"/>
      <c r="BO698" s="46"/>
      <c r="BP698" s="46"/>
      <c r="BQ698" s="94"/>
      <c r="BR698" s="46"/>
      <c r="BS698" s="46"/>
      <c r="BT698" s="46"/>
      <c r="BU698" s="46"/>
      <c r="BV698" s="46"/>
      <c r="BW698" s="46"/>
      <c r="BX698" s="46"/>
      <c r="BY698" s="46"/>
    </row>
    <row r="699" spans="2:77">
      <c r="B699" s="46"/>
      <c r="C699" s="46"/>
      <c r="D699" s="46"/>
      <c r="E699" s="46"/>
      <c r="F699" s="46"/>
      <c r="G699" s="46"/>
      <c r="H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N699" s="46"/>
      <c r="BO699" s="46"/>
      <c r="BP699" s="46"/>
      <c r="BQ699" s="94"/>
      <c r="BR699" s="46"/>
      <c r="BS699" s="46"/>
      <c r="BT699" s="46"/>
      <c r="BU699" s="46"/>
      <c r="BV699" s="46"/>
      <c r="BW699" s="46"/>
      <c r="BX699" s="46"/>
      <c r="BY699" s="46"/>
    </row>
    <row r="700" spans="2:77">
      <c r="B700" s="46"/>
      <c r="C700" s="46"/>
      <c r="D700" s="46"/>
      <c r="E700" s="46"/>
      <c r="F700" s="46"/>
      <c r="G700" s="46"/>
      <c r="H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N700" s="46"/>
      <c r="BO700" s="46"/>
      <c r="BP700" s="46"/>
      <c r="BQ700" s="94"/>
      <c r="BR700" s="46"/>
      <c r="BS700" s="46"/>
      <c r="BT700" s="46"/>
      <c r="BU700" s="46"/>
      <c r="BV700" s="46"/>
      <c r="BW700" s="46"/>
      <c r="BX700" s="46"/>
      <c r="BY700" s="46"/>
    </row>
    <row r="701" spans="2:77">
      <c r="B701" s="46"/>
      <c r="C701" s="46"/>
      <c r="D701" s="46"/>
      <c r="E701" s="46"/>
      <c r="F701" s="46"/>
      <c r="G701" s="46"/>
      <c r="H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N701" s="46"/>
      <c r="BO701" s="46"/>
      <c r="BP701" s="46"/>
      <c r="BQ701" s="94"/>
      <c r="BR701" s="46"/>
      <c r="BS701" s="46"/>
      <c r="BT701" s="46"/>
      <c r="BU701" s="46"/>
      <c r="BV701" s="46"/>
      <c r="BW701" s="46"/>
      <c r="BX701" s="46"/>
      <c r="BY701" s="46"/>
    </row>
    <row r="702" spans="2:77">
      <c r="B702" s="46"/>
      <c r="C702" s="46"/>
      <c r="D702" s="46"/>
      <c r="E702" s="46"/>
      <c r="F702" s="46"/>
      <c r="G702" s="46"/>
      <c r="H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N702" s="46"/>
      <c r="BO702" s="46"/>
      <c r="BP702" s="46"/>
      <c r="BQ702" s="94"/>
      <c r="BR702" s="46"/>
      <c r="BS702" s="46"/>
      <c r="BT702" s="46"/>
      <c r="BU702" s="46"/>
      <c r="BV702" s="46"/>
      <c r="BW702" s="46"/>
      <c r="BX702" s="46"/>
      <c r="BY702" s="46"/>
    </row>
    <row r="703" spans="2:77">
      <c r="B703" s="46"/>
      <c r="C703" s="46"/>
      <c r="D703" s="46"/>
      <c r="E703" s="46"/>
      <c r="F703" s="46"/>
      <c r="G703" s="46"/>
      <c r="H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N703" s="46"/>
      <c r="BO703" s="46"/>
      <c r="BP703" s="46"/>
      <c r="BQ703" s="94"/>
      <c r="BR703" s="46"/>
      <c r="BS703" s="46"/>
      <c r="BT703" s="46"/>
      <c r="BU703" s="46"/>
      <c r="BV703" s="46"/>
      <c r="BW703" s="46"/>
      <c r="BX703" s="46"/>
      <c r="BY703" s="46"/>
    </row>
    <row r="704" spans="2:77">
      <c r="B704" s="46"/>
      <c r="C704" s="46"/>
      <c r="D704" s="46"/>
      <c r="E704" s="46"/>
      <c r="F704" s="46"/>
      <c r="G704" s="46"/>
      <c r="H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N704" s="46"/>
      <c r="BO704" s="46"/>
      <c r="BP704" s="46"/>
      <c r="BQ704" s="94"/>
      <c r="BR704" s="46"/>
      <c r="BS704" s="46"/>
      <c r="BT704" s="46"/>
      <c r="BU704" s="46"/>
      <c r="BV704" s="46"/>
      <c r="BW704" s="46"/>
      <c r="BX704" s="46"/>
      <c r="BY704" s="46"/>
    </row>
    <row r="705" spans="2:77">
      <c r="B705" s="46"/>
      <c r="C705" s="46"/>
      <c r="D705" s="46"/>
      <c r="E705" s="46"/>
      <c r="F705" s="46"/>
      <c r="G705" s="46"/>
      <c r="H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N705" s="46"/>
      <c r="BO705" s="46"/>
      <c r="BP705" s="46"/>
      <c r="BQ705" s="94"/>
      <c r="BR705" s="46"/>
      <c r="BS705" s="46"/>
      <c r="BT705" s="46"/>
      <c r="BU705" s="46"/>
      <c r="BV705" s="46"/>
      <c r="BW705" s="46"/>
      <c r="BX705" s="46"/>
      <c r="BY705" s="46"/>
    </row>
    <row r="706" spans="2:77">
      <c r="B706" s="46"/>
      <c r="C706" s="46"/>
      <c r="D706" s="46"/>
      <c r="E706" s="46"/>
      <c r="F706" s="46"/>
      <c r="G706" s="46"/>
      <c r="H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N706" s="46"/>
      <c r="BO706" s="46"/>
      <c r="BP706" s="46"/>
      <c r="BQ706" s="94"/>
      <c r="BR706" s="46"/>
      <c r="BS706" s="46"/>
      <c r="BT706" s="46"/>
      <c r="BU706" s="46"/>
      <c r="BV706" s="46"/>
      <c r="BW706" s="46"/>
      <c r="BX706" s="46"/>
      <c r="BY706" s="46"/>
    </row>
    <row r="707" spans="2:77">
      <c r="B707" s="46"/>
      <c r="C707" s="46"/>
      <c r="D707" s="46"/>
      <c r="E707" s="46"/>
      <c r="F707" s="46"/>
      <c r="G707" s="46"/>
      <c r="H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N707" s="46"/>
      <c r="BO707" s="46"/>
      <c r="BP707" s="46"/>
      <c r="BQ707" s="94"/>
      <c r="BR707" s="46"/>
      <c r="BS707" s="46"/>
      <c r="BT707" s="46"/>
      <c r="BU707" s="46"/>
      <c r="BV707" s="46"/>
      <c r="BW707" s="46"/>
      <c r="BX707" s="46"/>
      <c r="BY707" s="46"/>
    </row>
    <row r="708" spans="2:77">
      <c r="B708" s="46"/>
      <c r="C708" s="46"/>
      <c r="D708" s="46"/>
      <c r="E708" s="46"/>
      <c r="F708" s="46"/>
      <c r="G708" s="46"/>
      <c r="H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N708" s="46"/>
      <c r="BO708" s="46"/>
      <c r="BP708" s="46"/>
      <c r="BQ708" s="94"/>
      <c r="BR708" s="46"/>
      <c r="BS708" s="46"/>
      <c r="BT708" s="46"/>
      <c r="BU708" s="46"/>
      <c r="BV708" s="46"/>
      <c r="BW708" s="46"/>
      <c r="BX708" s="46"/>
      <c r="BY708" s="46"/>
    </row>
    <row r="709" spans="2:77">
      <c r="B709" s="46"/>
      <c r="C709" s="46"/>
      <c r="D709" s="46"/>
      <c r="E709" s="46"/>
      <c r="F709" s="46"/>
      <c r="G709" s="46"/>
      <c r="H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N709" s="46"/>
      <c r="BO709" s="46"/>
      <c r="BP709" s="46"/>
      <c r="BQ709" s="94"/>
      <c r="BR709" s="46"/>
      <c r="BS709" s="46"/>
      <c r="BT709" s="46"/>
      <c r="BU709" s="46"/>
      <c r="BV709" s="46"/>
      <c r="BW709" s="46"/>
      <c r="BX709" s="46"/>
      <c r="BY709" s="46"/>
    </row>
    <row r="710" spans="2:77">
      <c r="B710" s="46"/>
      <c r="C710" s="46"/>
      <c r="D710" s="46"/>
      <c r="E710" s="46"/>
      <c r="F710" s="46"/>
      <c r="G710" s="46"/>
      <c r="H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N710" s="46"/>
      <c r="BO710" s="46"/>
      <c r="BP710" s="46"/>
      <c r="BQ710" s="94"/>
      <c r="BR710" s="46"/>
      <c r="BS710" s="46"/>
      <c r="BT710" s="46"/>
      <c r="BU710" s="46"/>
      <c r="BV710" s="46"/>
      <c r="BW710" s="46"/>
      <c r="BX710" s="46"/>
      <c r="BY710" s="46"/>
    </row>
    <row r="711" spans="2:77">
      <c r="B711" s="46"/>
      <c r="C711" s="46"/>
      <c r="D711" s="46"/>
      <c r="E711" s="46"/>
      <c r="F711" s="46"/>
      <c r="G711" s="46"/>
      <c r="H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N711" s="46"/>
      <c r="BO711" s="46"/>
      <c r="BP711" s="46"/>
      <c r="BQ711" s="94"/>
      <c r="BR711" s="46"/>
      <c r="BS711" s="46"/>
      <c r="BT711" s="46"/>
      <c r="BU711" s="46"/>
      <c r="BV711" s="46"/>
      <c r="BW711" s="46"/>
      <c r="BX711" s="46"/>
      <c r="BY711" s="46"/>
    </row>
    <row r="712" spans="2:77">
      <c r="B712" s="46"/>
      <c r="C712" s="46"/>
      <c r="D712" s="46"/>
      <c r="E712" s="46"/>
      <c r="F712" s="46"/>
      <c r="G712" s="46"/>
      <c r="H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N712" s="46"/>
      <c r="BO712" s="46"/>
      <c r="BP712" s="46"/>
      <c r="BQ712" s="94"/>
      <c r="BR712" s="46"/>
      <c r="BS712" s="46"/>
      <c r="BT712" s="46"/>
      <c r="BU712" s="46"/>
      <c r="BV712" s="46"/>
      <c r="BW712" s="46"/>
      <c r="BX712" s="46"/>
      <c r="BY712" s="46"/>
    </row>
    <row r="713" spans="2:77">
      <c r="B713" s="46"/>
      <c r="C713" s="46"/>
      <c r="D713" s="46"/>
      <c r="E713" s="46"/>
      <c r="F713" s="46"/>
      <c r="G713" s="46"/>
      <c r="H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N713" s="46"/>
      <c r="BO713" s="46"/>
      <c r="BP713" s="46"/>
      <c r="BQ713" s="94"/>
      <c r="BR713" s="46"/>
      <c r="BS713" s="46"/>
      <c r="BT713" s="46"/>
      <c r="BU713" s="46"/>
      <c r="BV713" s="46"/>
      <c r="BW713" s="46"/>
      <c r="BX713" s="46"/>
      <c r="BY713" s="46"/>
    </row>
    <row r="714" spans="2:77">
      <c r="B714" s="46"/>
      <c r="C714" s="46"/>
      <c r="D714" s="46"/>
      <c r="E714" s="46"/>
      <c r="F714" s="46"/>
      <c r="G714" s="46"/>
      <c r="H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N714" s="46"/>
      <c r="BO714" s="46"/>
      <c r="BP714" s="46"/>
      <c r="BQ714" s="94"/>
      <c r="BR714" s="46"/>
      <c r="BS714" s="46"/>
      <c r="BT714" s="46"/>
      <c r="BU714" s="46"/>
      <c r="BV714" s="46"/>
      <c r="BW714" s="46"/>
      <c r="BX714" s="46"/>
      <c r="BY714" s="46"/>
    </row>
    <row r="715" spans="2:77">
      <c r="B715" s="46"/>
      <c r="C715" s="46"/>
      <c r="D715" s="46"/>
      <c r="E715" s="46"/>
      <c r="F715" s="46"/>
      <c r="G715" s="46"/>
      <c r="H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N715" s="46"/>
      <c r="BO715" s="46"/>
      <c r="BP715" s="46"/>
      <c r="BQ715" s="94"/>
      <c r="BR715" s="46"/>
      <c r="BS715" s="46"/>
      <c r="BT715" s="46"/>
      <c r="BU715" s="46"/>
      <c r="BV715" s="46"/>
      <c r="BW715" s="46"/>
      <c r="BX715" s="46"/>
      <c r="BY715" s="46"/>
    </row>
    <row r="716" spans="2:77">
      <c r="B716" s="46"/>
      <c r="C716" s="46"/>
      <c r="D716" s="46"/>
      <c r="E716" s="46"/>
      <c r="F716" s="46"/>
      <c r="G716" s="46"/>
      <c r="H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N716" s="46"/>
      <c r="BO716" s="46"/>
      <c r="BP716" s="46"/>
      <c r="BQ716" s="94"/>
      <c r="BR716" s="46"/>
      <c r="BS716" s="46"/>
      <c r="BT716" s="46"/>
      <c r="BU716" s="46"/>
      <c r="BV716" s="46"/>
      <c r="BW716" s="46"/>
      <c r="BX716" s="46"/>
      <c r="BY716" s="46"/>
    </row>
    <row r="717" spans="2:77">
      <c r="B717" s="46"/>
      <c r="C717" s="46"/>
      <c r="D717" s="46"/>
      <c r="E717" s="46"/>
      <c r="F717" s="46"/>
      <c r="G717" s="46"/>
      <c r="H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N717" s="46"/>
      <c r="BO717" s="46"/>
      <c r="BP717" s="46"/>
      <c r="BQ717" s="94"/>
      <c r="BR717" s="46"/>
      <c r="BS717" s="46"/>
      <c r="BT717" s="46"/>
      <c r="BU717" s="46"/>
      <c r="BV717" s="46"/>
      <c r="BW717" s="46"/>
      <c r="BX717" s="46"/>
      <c r="BY717" s="46"/>
    </row>
    <row r="718" spans="2:77">
      <c r="B718" s="46"/>
      <c r="C718" s="46"/>
      <c r="D718" s="46"/>
      <c r="E718" s="46"/>
      <c r="F718" s="46"/>
      <c r="G718" s="46"/>
      <c r="H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N718" s="46"/>
      <c r="BO718" s="46"/>
      <c r="BP718" s="46"/>
      <c r="BQ718" s="94"/>
      <c r="BR718" s="46"/>
      <c r="BS718" s="46"/>
      <c r="BT718" s="46"/>
      <c r="BU718" s="46"/>
      <c r="BV718" s="46"/>
      <c r="BW718" s="46"/>
      <c r="BX718" s="46"/>
      <c r="BY718" s="46"/>
    </row>
    <row r="719" spans="2:77">
      <c r="B719" s="46"/>
      <c r="C719" s="46"/>
      <c r="D719" s="46"/>
      <c r="E719" s="46"/>
      <c r="F719" s="46"/>
      <c r="G719" s="46"/>
      <c r="H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N719" s="46"/>
      <c r="BO719" s="46"/>
      <c r="BP719" s="46"/>
      <c r="BQ719" s="94"/>
      <c r="BR719" s="46"/>
      <c r="BS719" s="46"/>
      <c r="BT719" s="46"/>
      <c r="BU719" s="46"/>
      <c r="BV719" s="46"/>
      <c r="BW719" s="46"/>
      <c r="BX719" s="46"/>
      <c r="BY719" s="46"/>
    </row>
    <row r="720" spans="2:77">
      <c r="B720" s="46"/>
      <c r="C720" s="46"/>
      <c r="D720" s="46"/>
      <c r="E720" s="46"/>
      <c r="F720" s="46"/>
      <c r="G720" s="46"/>
      <c r="H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N720" s="46"/>
      <c r="BO720" s="46"/>
      <c r="BP720" s="46"/>
      <c r="BQ720" s="94"/>
      <c r="BR720" s="46"/>
      <c r="BS720" s="46"/>
      <c r="BT720" s="46"/>
      <c r="BU720" s="46"/>
      <c r="BV720" s="46"/>
      <c r="BW720" s="46"/>
      <c r="BX720" s="46"/>
      <c r="BY720" s="46"/>
    </row>
    <row r="721" spans="2:77">
      <c r="B721" s="46"/>
      <c r="C721" s="46"/>
      <c r="D721" s="46"/>
      <c r="E721" s="46"/>
      <c r="F721" s="46"/>
      <c r="G721" s="46"/>
      <c r="H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N721" s="46"/>
      <c r="BO721" s="46"/>
      <c r="BP721" s="46"/>
      <c r="BQ721" s="94"/>
      <c r="BR721" s="46"/>
      <c r="BS721" s="46"/>
      <c r="BT721" s="46"/>
      <c r="BU721" s="46"/>
      <c r="BV721" s="46"/>
      <c r="BW721" s="46"/>
      <c r="BX721" s="46"/>
      <c r="BY721" s="46"/>
    </row>
    <row r="722" spans="2:77">
      <c r="B722" s="46"/>
      <c r="C722" s="46"/>
      <c r="D722" s="46"/>
      <c r="E722" s="46"/>
      <c r="F722" s="46"/>
      <c r="G722" s="46"/>
      <c r="H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N722" s="46"/>
      <c r="BO722" s="46"/>
      <c r="BP722" s="46"/>
      <c r="BQ722" s="94"/>
      <c r="BR722" s="46"/>
      <c r="BS722" s="46"/>
      <c r="BT722" s="46"/>
      <c r="BU722" s="46"/>
      <c r="BV722" s="46"/>
      <c r="BW722" s="46"/>
      <c r="BX722" s="46"/>
      <c r="BY722" s="46"/>
    </row>
    <row r="723" spans="2:77">
      <c r="B723" s="46"/>
      <c r="C723" s="46"/>
      <c r="D723" s="46"/>
      <c r="E723" s="46"/>
      <c r="F723" s="46"/>
      <c r="G723" s="46"/>
      <c r="H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N723" s="46"/>
      <c r="BO723" s="46"/>
      <c r="BP723" s="46"/>
      <c r="BQ723" s="94"/>
      <c r="BR723" s="46"/>
      <c r="BS723" s="46"/>
      <c r="BT723" s="46"/>
      <c r="BU723" s="46"/>
      <c r="BV723" s="46"/>
      <c r="BW723" s="46"/>
      <c r="BX723" s="46"/>
      <c r="BY723" s="46"/>
    </row>
    <row r="724" spans="2:77">
      <c r="B724" s="46"/>
      <c r="C724" s="46"/>
      <c r="D724" s="46"/>
      <c r="E724" s="46"/>
      <c r="F724" s="46"/>
      <c r="G724" s="46"/>
      <c r="H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N724" s="46"/>
      <c r="BO724" s="46"/>
      <c r="BP724" s="46"/>
      <c r="BQ724" s="94"/>
      <c r="BR724" s="46"/>
      <c r="BS724" s="46"/>
      <c r="BT724" s="46"/>
      <c r="BU724" s="46"/>
      <c r="BV724" s="46"/>
      <c r="BW724" s="46"/>
      <c r="BX724" s="46"/>
      <c r="BY724" s="46"/>
    </row>
    <row r="725" spans="2:77">
      <c r="B725" s="46"/>
      <c r="C725" s="46"/>
      <c r="D725" s="46"/>
      <c r="E725" s="46"/>
      <c r="F725" s="46"/>
      <c r="G725" s="46"/>
      <c r="H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N725" s="46"/>
      <c r="BO725" s="46"/>
      <c r="BP725" s="46"/>
      <c r="BQ725" s="94"/>
      <c r="BR725" s="46"/>
      <c r="BS725" s="46"/>
      <c r="BT725" s="46"/>
      <c r="BU725" s="46"/>
      <c r="BV725" s="46"/>
      <c r="BW725" s="46"/>
      <c r="BX725" s="46"/>
      <c r="BY725" s="46"/>
    </row>
    <row r="726" spans="2:77">
      <c r="B726" s="46"/>
      <c r="C726" s="46"/>
      <c r="D726" s="46"/>
      <c r="E726" s="46"/>
      <c r="F726" s="46"/>
      <c r="G726" s="46"/>
      <c r="H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N726" s="46"/>
      <c r="BO726" s="46"/>
      <c r="BP726" s="46"/>
      <c r="BQ726" s="94"/>
      <c r="BR726" s="46"/>
      <c r="BS726" s="46"/>
      <c r="BT726" s="46"/>
      <c r="BU726" s="46"/>
      <c r="BV726" s="46"/>
      <c r="BW726" s="46"/>
      <c r="BX726" s="46"/>
      <c r="BY726" s="46"/>
    </row>
    <row r="727" spans="2:77">
      <c r="B727" s="46"/>
      <c r="C727" s="46"/>
      <c r="D727" s="46"/>
      <c r="E727" s="46"/>
      <c r="F727" s="46"/>
      <c r="G727" s="46"/>
      <c r="H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N727" s="46"/>
      <c r="BO727" s="46"/>
      <c r="BP727" s="46"/>
      <c r="BQ727" s="94"/>
      <c r="BR727" s="46"/>
      <c r="BS727" s="46"/>
      <c r="BT727" s="46"/>
      <c r="BU727" s="46"/>
      <c r="BV727" s="46"/>
      <c r="BW727" s="46"/>
      <c r="BX727" s="46"/>
      <c r="BY727" s="46"/>
    </row>
    <row r="728" spans="2:77">
      <c r="B728" s="46"/>
      <c r="C728" s="46"/>
      <c r="D728" s="46"/>
      <c r="E728" s="46"/>
      <c r="F728" s="46"/>
      <c r="G728" s="46"/>
      <c r="H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N728" s="46"/>
      <c r="BO728" s="46"/>
      <c r="BP728" s="46"/>
      <c r="BQ728" s="94"/>
      <c r="BR728" s="46"/>
      <c r="BS728" s="46"/>
      <c r="BT728" s="46"/>
      <c r="BU728" s="46"/>
      <c r="BV728" s="46"/>
      <c r="BW728" s="46"/>
      <c r="BX728" s="46"/>
      <c r="BY728" s="46"/>
    </row>
    <row r="729" spans="2:77">
      <c r="B729" s="46"/>
      <c r="C729" s="46"/>
      <c r="D729" s="46"/>
      <c r="E729" s="46"/>
      <c r="F729" s="46"/>
      <c r="G729" s="46"/>
      <c r="H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N729" s="46"/>
      <c r="BO729" s="46"/>
      <c r="BP729" s="46"/>
      <c r="BQ729" s="94"/>
      <c r="BR729" s="46"/>
      <c r="BS729" s="46"/>
      <c r="BT729" s="46"/>
      <c r="BU729" s="46"/>
      <c r="BV729" s="46"/>
      <c r="BW729" s="46"/>
      <c r="BX729" s="46"/>
      <c r="BY729" s="46"/>
    </row>
    <row r="730" spans="2:77">
      <c r="B730" s="46"/>
      <c r="C730" s="46"/>
      <c r="D730" s="46"/>
      <c r="E730" s="46"/>
      <c r="F730" s="46"/>
      <c r="G730" s="46"/>
      <c r="H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N730" s="46"/>
      <c r="BO730" s="46"/>
      <c r="BP730" s="46"/>
      <c r="BQ730" s="94"/>
      <c r="BR730" s="46"/>
      <c r="BS730" s="46"/>
      <c r="BT730" s="46"/>
      <c r="BU730" s="46"/>
      <c r="BV730" s="46"/>
      <c r="BW730" s="46"/>
      <c r="BX730" s="46"/>
      <c r="BY730" s="46"/>
    </row>
    <row r="731" spans="2:77">
      <c r="B731" s="46"/>
      <c r="C731" s="46"/>
      <c r="D731" s="46"/>
      <c r="E731" s="46"/>
      <c r="F731" s="46"/>
      <c r="G731" s="46"/>
      <c r="H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N731" s="46"/>
      <c r="BO731" s="46"/>
      <c r="BP731" s="46"/>
      <c r="BQ731" s="94"/>
      <c r="BR731" s="46"/>
      <c r="BS731" s="46"/>
      <c r="BT731" s="46"/>
      <c r="BU731" s="46"/>
      <c r="BV731" s="46"/>
      <c r="BW731" s="46"/>
      <c r="BX731" s="46"/>
      <c r="BY731" s="46"/>
    </row>
    <row r="732" spans="2:77">
      <c r="B732" s="46"/>
      <c r="C732" s="46"/>
      <c r="D732" s="46"/>
      <c r="E732" s="46"/>
      <c r="F732" s="46"/>
      <c r="G732" s="46"/>
      <c r="H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N732" s="46"/>
      <c r="BO732" s="46"/>
      <c r="BP732" s="46"/>
      <c r="BQ732" s="94"/>
      <c r="BR732" s="46"/>
      <c r="BS732" s="46"/>
      <c r="BT732" s="46"/>
      <c r="BU732" s="46"/>
      <c r="BV732" s="46"/>
      <c r="BW732" s="46"/>
      <c r="BX732" s="46"/>
      <c r="BY732" s="46"/>
    </row>
    <row r="733" spans="2:77">
      <c r="B733" s="46"/>
      <c r="C733" s="46"/>
      <c r="D733" s="46"/>
      <c r="E733" s="46"/>
      <c r="F733" s="46"/>
      <c r="G733" s="46"/>
      <c r="H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N733" s="46"/>
      <c r="BO733" s="46"/>
      <c r="BP733" s="46"/>
      <c r="BQ733" s="94"/>
      <c r="BR733" s="46"/>
      <c r="BS733" s="46"/>
      <c r="BT733" s="46"/>
      <c r="BU733" s="46"/>
      <c r="BV733" s="46"/>
      <c r="BW733" s="46"/>
      <c r="BX733" s="46"/>
      <c r="BY733" s="46"/>
    </row>
    <row r="734" spans="2:77">
      <c r="B734" s="46"/>
      <c r="C734" s="46"/>
      <c r="D734" s="46"/>
      <c r="E734" s="46"/>
      <c r="F734" s="46"/>
      <c r="G734" s="46"/>
      <c r="H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N734" s="46"/>
      <c r="BO734" s="46"/>
      <c r="BP734" s="46"/>
      <c r="BQ734" s="94"/>
      <c r="BR734" s="46"/>
      <c r="BS734" s="46"/>
      <c r="BT734" s="46"/>
      <c r="BU734" s="46"/>
      <c r="BV734" s="46"/>
      <c r="BW734" s="46"/>
      <c r="BX734" s="46"/>
      <c r="BY734" s="46"/>
    </row>
    <row r="735" spans="2:77">
      <c r="B735" s="46"/>
      <c r="C735" s="46"/>
      <c r="D735" s="46"/>
      <c r="E735" s="46"/>
      <c r="F735" s="46"/>
      <c r="G735" s="46"/>
      <c r="H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N735" s="46"/>
      <c r="BO735" s="46"/>
      <c r="BP735" s="46"/>
      <c r="BQ735" s="94"/>
      <c r="BR735" s="46"/>
      <c r="BS735" s="46"/>
      <c r="BT735" s="46"/>
      <c r="BU735" s="46"/>
      <c r="BV735" s="46"/>
      <c r="BW735" s="46"/>
      <c r="BX735" s="46"/>
      <c r="BY735" s="46"/>
    </row>
    <row r="736" spans="2:77">
      <c r="B736" s="46"/>
      <c r="C736" s="46"/>
      <c r="D736" s="46"/>
      <c r="E736" s="46"/>
      <c r="F736" s="46"/>
      <c r="G736" s="46"/>
      <c r="H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N736" s="46"/>
      <c r="BO736" s="46"/>
      <c r="BP736" s="46"/>
      <c r="BQ736" s="94"/>
      <c r="BR736" s="46"/>
      <c r="BS736" s="46"/>
      <c r="BT736" s="46"/>
      <c r="BU736" s="46"/>
      <c r="BV736" s="46"/>
      <c r="BW736" s="46"/>
      <c r="BX736" s="46"/>
      <c r="BY736" s="46"/>
    </row>
    <row r="737" spans="2:77">
      <c r="B737" s="46"/>
      <c r="C737" s="46"/>
      <c r="D737" s="46"/>
      <c r="E737" s="46"/>
      <c r="F737" s="46"/>
      <c r="G737" s="46"/>
      <c r="H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N737" s="46"/>
      <c r="BO737" s="46"/>
      <c r="BP737" s="46"/>
      <c r="BQ737" s="94"/>
      <c r="BR737" s="46"/>
      <c r="BS737" s="46"/>
      <c r="BT737" s="46"/>
      <c r="BU737" s="46"/>
      <c r="BV737" s="46"/>
      <c r="BW737" s="46"/>
      <c r="BX737" s="46"/>
      <c r="BY737" s="46"/>
    </row>
    <row r="738" spans="2:77">
      <c r="B738" s="46"/>
      <c r="C738" s="46"/>
      <c r="D738" s="46"/>
      <c r="E738" s="46"/>
      <c r="F738" s="46"/>
      <c r="G738" s="46"/>
      <c r="H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N738" s="46"/>
      <c r="BO738" s="46"/>
      <c r="BP738" s="46"/>
      <c r="BQ738" s="94"/>
      <c r="BR738" s="46"/>
      <c r="BS738" s="46"/>
      <c r="BT738" s="46"/>
      <c r="BU738" s="46"/>
      <c r="BV738" s="46"/>
      <c r="BW738" s="46"/>
      <c r="BX738" s="46"/>
      <c r="BY738" s="46"/>
    </row>
    <row r="739" spans="2:77">
      <c r="B739" s="46"/>
      <c r="C739" s="46"/>
      <c r="D739" s="46"/>
      <c r="E739" s="46"/>
      <c r="F739" s="46"/>
      <c r="G739" s="46"/>
      <c r="H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N739" s="46"/>
      <c r="BO739" s="46"/>
      <c r="BP739" s="46"/>
      <c r="BQ739" s="94"/>
      <c r="BR739" s="46"/>
      <c r="BS739" s="46"/>
      <c r="BT739" s="46"/>
      <c r="BU739" s="46"/>
      <c r="BV739" s="46"/>
      <c r="BW739" s="46"/>
      <c r="BX739" s="46"/>
      <c r="BY739" s="46"/>
    </row>
    <row r="740" spans="2:77">
      <c r="B740" s="46"/>
      <c r="C740" s="46"/>
      <c r="D740" s="46"/>
      <c r="E740" s="46"/>
      <c r="F740" s="46"/>
      <c r="G740" s="46"/>
      <c r="H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N740" s="46"/>
      <c r="BO740" s="46"/>
      <c r="BP740" s="46"/>
      <c r="BQ740" s="94"/>
      <c r="BR740" s="46"/>
      <c r="BS740" s="46"/>
      <c r="BT740" s="46"/>
      <c r="BU740" s="46"/>
      <c r="BV740" s="46"/>
      <c r="BW740" s="46"/>
      <c r="BX740" s="46"/>
      <c r="BY740" s="46"/>
    </row>
    <row r="741" spans="2:77">
      <c r="B741" s="46"/>
      <c r="C741" s="46"/>
      <c r="D741" s="46"/>
      <c r="E741" s="46"/>
      <c r="F741" s="46"/>
      <c r="G741" s="46"/>
      <c r="H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N741" s="46"/>
      <c r="BO741" s="46"/>
      <c r="BP741" s="46"/>
      <c r="BQ741" s="94"/>
      <c r="BR741" s="46"/>
      <c r="BS741" s="46"/>
      <c r="BT741" s="46"/>
      <c r="BU741" s="46"/>
      <c r="BV741" s="46"/>
      <c r="BW741" s="46"/>
      <c r="BX741" s="46"/>
      <c r="BY741" s="46"/>
    </row>
    <row r="742" spans="2:77">
      <c r="B742" s="46"/>
      <c r="C742" s="46"/>
      <c r="D742" s="46"/>
      <c r="E742" s="46"/>
      <c r="F742" s="46"/>
      <c r="G742" s="46"/>
      <c r="H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N742" s="46"/>
      <c r="BO742" s="46"/>
      <c r="BP742" s="46"/>
      <c r="BQ742" s="94"/>
      <c r="BR742" s="46"/>
      <c r="BS742" s="46"/>
      <c r="BT742" s="46"/>
      <c r="BU742" s="46"/>
      <c r="BV742" s="46"/>
      <c r="BW742" s="46"/>
      <c r="BX742" s="46"/>
      <c r="BY742" s="46"/>
    </row>
    <row r="743" spans="2:77">
      <c r="B743" s="46"/>
      <c r="C743" s="46"/>
      <c r="D743" s="46"/>
      <c r="E743" s="46"/>
      <c r="F743" s="46"/>
      <c r="G743" s="46"/>
      <c r="H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N743" s="46"/>
      <c r="BO743" s="46"/>
      <c r="BP743" s="46"/>
      <c r="BQ743" s="94"/>
      <c r="BR743" s="46"/>
      <c r="BS743" s="46"/>
      <c r="BT743" s="46"/>
      <c r="BU743" s="46"/>
      <c r="BV743" s="46"/>
      <c r="BW743" s="46"/>
      <c r="BX743" s="46"/>
      <c r="BY743" s="46"/>
    </row>
    <row r="744" spans="2:77">
      <c r="B744" s="46"/>
      <c r="C744" s="46"/>
      <c r="D744" s="46"/>
      <c r="E744" s="46"/>
      <c r="F744" s="46"/>
      <c r="G744" s="46"/>
      <c r="H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N744" s="46"/>
      <c r="BO744" s="46"/>
      <c r="BP744" s="46"/>
      <c r="BQ744" s="94"/>
      <c r="BR744" s="46"/>
      <c r="BS744" s="46"/>
      <c r="BT744" s="46"/>
      <c r="BU744" s="46"/>
      <c r="BV744" s="46"/>
      <c r="BW744" s="46"/>
      <c r="BX744" s="46"/>
      <c r="BY744" s="46"/>
    </row>
    <row r="745" spans="2:77">
      <c r="B745" s="46"/>
      <c r="C745" s="46"/>
      <c r="D745" s="46"/>
      <c r="E745" s="46"/>
      <c r="F745" s="46"/>
      <c r="G745" s="46"/>
      <c r="H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N745" s="46"/>
      <c r="BO745" s="46"/>
      <c r="BP745" s="46"/>
      <c r="BQ745" s="94"/>
      <c r="BR745" s="46"/>
      <c r="BS745" s="46"/>
      <c r="BT745" s="46"/>
      <c r="BU745" s="46"/>
      <c r="BV745" s="46"/>
      <c r="BW745" s="46"/>
      <c r="BX745" s="46"/>
      <c r="BY745" s="46"/>
    </row>
    <row r="746" spans="2:77">
      <c r="B746" s="46"/>
      <c r="C746" s="46"/>
      <c r="D746" s="46"/>
      <c r="E746" s="46"/>
      <c r="F746" s="46"/>
      <c r="G746" s="46"/>
      <c r="H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N746" s="46"/>
      <c r="BO746" s="46"/>
      <c r="BP746" s="46"/>
      <c r="BQ746" s="94"/>
      <c r="BR746" s="46"/>
      <c r="BS746" s="46"/>
      <c r="BT746" s="46"/>
      <c r="BU746" s="46"/>
      <c r="BV746" s="46"/>
      <c r="BW746" s="46"/>
      <c r="BX746" s="46"/>
      <c r="BY746" s="46"/>
    </row>
    <row r="747" spans="2:77">
      <c r="B747" s="46"/>
      <c r="C747" s="46"/>
      <c r="D747" s="46"/>
      <c r="E747" s="46"/>
      <c r="F747" s="46"/>
      <c r="G747" s="46"/>
      <c r="H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N747" s="46"/>
      <c r="BO747" s="46"/>
      <c r="BP747" s="46"/>
      <c r="BQ747" s="94"/>
      <c r="BR747" s="46"/>
      <c r="BS747" s="46"/>
      <c r="BT747" s="46"/>
      <c r="BU747" s="46"/>
      <c r="BV747" s="46"/>
      <c r="BW747" s="46"/>
      <c r="BX747" s="46"/>
      <c r="BY747" s="46"/>
    </row>
    <row r="748" spans="2:77">
      <c r="B748" s="46"/>
      <c r="C748" s="46"/>
      <c r="D748" s="46"/>
      <c r="E748" s="46"/>
      <c r="F748" s="46"/>
      <c r="G748" s="46"/>
      <c r="H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N748" s="46"/>
      <c r="BO748" s="46"/>
      <c r="BP748" s="46"/>
      <c r="BQ748" s="94"/>
      <c r="BR748" s="46"/>
      <c r="BS748" s="46"/>
      <c r="BT748" s="46"/>
      <c r="BU748" s="46"/>
      <c r="BV748" s="46"/>
      <c r="BW748" s="46"/>
      <c r="BX748" s="46"/>
      <c r="BY748" s="46"/>
    </row>
    <row r="749" spans="2:77">
      <c r="B749" s="46"/>
      <c r="C749" s="46"/>
      <c r="D749" s="46"/>
      <c r="E749" s="46"/>
      <c r="F749" s="46"/>
      <c r="G749" s="46"/>
      <c r="H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N749" s="46"/>
      <c r="BO749" s="46"/>
      <c r="BP749" s="46"/>
      <c r="BQ749" s="94"/>
      <c r="BR749" s="46"/>
      <c r="BS749" s="46"/>
      <c r="BT749" s="46"/>
      <c r="BU749" s="46"/>
      <c r="BV749" s="46"/>
      <c r="BW749" s="46"/>
      <c r="BX749" s="46"/>
      <c r="BY749" s="46"/>
    </row>
    <row r="750" spans="2:77">
      <c r="B750" s="46"/>
      <c r="C750" s="46"/>
      <c r="D750" s="46"/>
      <c r="E750" s="46"/>
      <c r="F750" s="46"/>
      <c r="G750" s="46"/>
      <c r="H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N750" s="46"/>
      <c r="BO750" s="46"/>
      <c r="BP750" s="46"/>
      <c r="BQ750" s="94"/>
      <c r="BR750" s="46"/>
      <c r="BS750" s="46"/>
      <c r="BT750" s="46"/>
      <c r="BU750" s="46"/>
      <c r="BV750" s="46"/>
      <c r="BW750" s="46"/>
      <c r="BX750" s="46"/>
      <c r="BY750" s="46"/>
    </row>
    <row r="751" spans="2:77">
      <c r="B751" s="46"/>
      <c r="C751" s="46"/>
      <c r="D751" s="46"/>
      <c r="E751" s="46"/>
      <c r="F751" s="46"/>
      <c r="G751" s="46"/>
      <c r="H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N751" s="46"/>
      <c r="BO751" s="46"/>
      <c r="BP751" s="46"/>
      <c r="BQ751" s="94"/>
      <c r="BR751" s="46"/>
      <c r="BS751" s="46"/>
      <c r="BT751" s="46"/>
      <c r="BU751" s="46"/>
      <c r="BV751" s="46"/>
      <c r="BW751" s="46"/>
      <c r="BX751" s="46"/>
      <c r="BY751" s="46"/>
    </row>
    <row r="752" spans="2:77">
      <c r="B752" s="46"/>
      <c r="C752" s="46"/>
      <c r="D752" s="46"/>
      <c r="E752" s="46"/>
      <c r="F752" s="46"/>
      <c r="G752" s="46"/>
      <c r="H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N752" s="46"/>
      <c r="BO752" s="46"/>
      <c r="BP752" s="46"/>
      <c r="BQ752" s="94"/>
      <c r="BR752" s="46"/>
      <c r="BS752" s="46"/>
      <c r="BT752" s="46"/>
      <c r="BU752" s="46"/>
      <c r="BV752" s="46"/>
      <c r="BW752" s="46"/>
      <c r="BX752" s="46"/>
      <c r="BY752" s="46"/>
    </row>
    <row r="753" spans="2:77">
      <c r="B753" s="46"/>
      <c r="C753" s="46"/>
      <c r="D753" s="46"/>
      <c r="E753" s="46"/>
      <c r="F753" s="46"/>
      <c r="G753" s="46"/>
      <c r="H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N753" s="46"/>
      <c r="BO753" s="46"/>
      <c r="BP753" s="46"/>
      <c r="BQ753" s="94"/>
      <c r="BR753" s="46"/>
      <c r="BS753" s="46"/>
      <c r="BT753" s="46"/>
      <c r="BU753" s="46"/>
      <c r="BV753" s="46"/>
      <c r="BW753" s="46"/>
      <c r="BX753" s="46"/>
      <c r="BY753" s="46"/>
    </row>
    <row r="754" spans="2:77">
      <c r="B754" s="46"/>
      <c r="C754" s="46"/>
      <c r="D754" s="46"/>
      <c r="E754" s="46"/>
      <c r="F754" s="46"/>
      <c r="G754" s="46"/>
      <c r="H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N754" s="46"/>
      <c r="BO754" s="46"/>
      <c r="BP754" s="46"/>
      <c r="BQ754" s="94"/>
      <c r="BR754" s="46"/>
      <c r="BS754" s="46"/>
      <c r="BT754" s="46"/>
      <c r="BU754" s="46"/>
      <c r="BV754" s="46"/>
      <c r="BW754" s="46"/>
      <c r="BX754" s="46"/>
      <c r="BY754" s="46"/>
    </row>
    <row r="755" spans="2:77">
      <c r="B755" s="46"/>
      <c r="C755" s="46"/>
      <c r="D755" s="46"/>
      <c r="E755" s="46"/>
      <c r="F755" s="46"/>
      <c r="G755" s="46"/>
      <c r="H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N755" s="46"/>
      <c r="BO755" s="46"/>
      <c r="BP755" s="46"/>
      <c r="BQ755" s="94"/>
      <c r="BR755" s="46"/>
      <c r="BS755" s="46"/>
      <c r="BT755" s="46"/>
      <c r="BU755" s="46"/>
      <c r="BV755" s="46"/>
      <c r="BW755" s="46"/>
      <c r="BX755" s="46"/>
      <c r="BY755" s="46"/>
    </row>
    <row r="756" spans="2:77">
      <c r="B756" s="46"/>
      <c r="C756" s="46"/>
      <c r="D756" s="46"/>
      <c r="E756" s="46"/>
      <c r="F756" s="46"/>
      <c r="G756" s="46"/>
      <c r="H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N756" s="46"/>
      <c r="BO756" s="46"/>
      <c r="BP756" s="46"/>
      <c r="BQ756" s="94"/>
      <c r="BR756" s="46"/>
      <c r="BS756" s="46"/>
      <c r="BT756" s="46"/>
      <c r="BU756" s="46"/>
      <c r="BV756" s="46"/>
      <c r="BW756" s="46"/>
      <c r="BX756" s="46"/>
      <c r="BY756" s="46"/>
    </row>
    <row r="757" spans="2:77">
      <c r="B757" s="46"/>
      <c r="C757" s="46"/>
      <c r="D757" s="46"/>
      <c r="E757" s="46"/>
      <c r="F757" s="46"/>
      <c r="G757" s="46"/>
      <c r="H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N757" s="46"/>
      <c r="BO757" s="46"/>
      <c r="BP757" s="46"/>
      <c r="BQ757" s="94"/>
      <c r="BR757" s="46"/>
      <c r="BS757" s="46"/>
      <c r="BT757" s="46"/>
      <c r="BU757" s="46"/>
      <c r="BV757" s="46"/>
      <c r="BW757" s="46"/>
      <c r="BX757" s="46"/>
      <c r="BY757" s="46"/>
    </row>
    <row r="758" spans="2:77">
      <c r="B758" s="46"/>
      <c r="C758" s="46"/>
      <c r="D758" s="46"/>
      <c r="E758" s="46"/>
      <c r="F758" s="46"/>
      <c r="G758" s="46"/>
      <c r="H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N758" s="46"/>
      <c r="BO758" s="46"/>
      <c r="BP758" s="46"/>
      <c r="BQ758" s="94"/>
      <c r="BR758" s="46"/>
      <c r="BS758" s="46"/>
      <c r="BT758" s="46"/>
      <c r="BU758" s="46"/>
      <c r="BV758" s="46"/>
      <c r="BW758" s="46"/>
      <c r="BX758" s="46"/>
      <c r="BY758" s="46"/>
    </row>
    <row r="759" spans="2:77">
      <c r="B759" s="46"/>
      <c r="C759" s="46"/>
      <c r="D759" s="46"/>
      <c r="E759" s="46"/>
      <c r="F759" s="46"/>
      <c r="G759" s="46"/>
      <c r="H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N759" s="46"/>
      <c r="BO759" s="46"/>
      <c r="BP759" s="46"/>
      <c r="BQ759" s="94"/>
      <c r="BR759" s="46"/>
      <c r="BS759" s="46"/>
      <c r="BT759" s="46"/>
      <c r="BU759" s="46"/>
      <c r="BV759" s="46"/>
      <c r="BW759" s="46"/>
      <c r="BX759" s="46"/>
      <c r="BY759" s="46"/>
    </row>
    <row r="760" spans="2:77">
      <c r="B760" s="46"/>
      <c r="C760" s="46"/>
      <c r="D760" s="46"/>
      <c r="E760" s="46"/>
      <c r="F760" s="46"/>
      <c r="G760" s="46"/>
      <c r="H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N760" s="46"/>
      <c r="BO760" s="46"/>
      <c r="BP760" s="46"/>
      <c r="BQ760" s="94"/>
      <c r="BR760" s="46"/>
      <c r="BS760" s="46"/>
      <c r="BT760" s="46"/>
      <c r="BU760" s="46"/>
      <c r="BV760" s="46"/>
      <c r="BW760" s="46"/>
      <c r="BX760" s="46"/>
      <c r="BY760" s="46"/>
    </row>
    <row r="761" spans="2:77">
      <c r="B761" s="46"/>
      <c r="C761" s="46"/>
      <c r="D761" s="46"/>
      <c r="E761" s="46"/>
      <c r="F761" s="46"/>
      <c r="G761" s="46"/>
      <c r="H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N761" s="46"/>
      <c r="BO761" s="46"/>
      <c r="BP761" s="46"/>
      <c r="BQ761" s="94"/>
      <c r="BR761" s="46"/>
      <c r="BS761" s="46"/>
      <c r="BT761" s="46"/>
      <c r="BU761" s="46"/>
      <c r="BV761" s="46"/>
      <c r="BW761" s="46"/>
      <c r="BX761" s="46"/>
      <c r="BY761" s="46"/>
    </row>
    <row r="762" spans="2:77">
      <c r="B762" s="46"/>
      <c r="C762" s="46"/>
      <c r="D762" s="46"/>
      <c r="E762" s="46"/>
      <c r="F762" s="46"/>
      <c r="G762" s="46"/>
      <c r="H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N762" s="46"/>
      <c r="BO762" s="46"/>
      <c r="BP762" s="46"/>
      <c r="BQ762" s="94"/>
      <c r="BR762" s="46"/>
      <c r="BS762" s="46"/>
      <c r="BT762" s="46"/>
      <c r="BU762" s="46"/>
      <c r="BV762" s="46"/>
      <c r="BW762" s="46"/>
      <c r="BX762" s="46"/>
      <c r="BY762" s="46"/>
    </row>
    <row r="763" spans="2:77">
      <c r="B763" s="46"/>
      <c r="C763" s="46"/>
      <c r="D763" s="46"/>
      <c r="E763" s="46"/>
      <c r="F763" s="46"/>
      <c r="G763" s="46"/>
      <c r="H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N763" s="46"/>
      <c r="BO763" s="46"/>
      <c r="BP763" s="46"/>
      <c r="BQ763" s="94"/>
      <c r="BR763" s="46"/>
      <c r="BS763" s="46"/>
      <c r="BT763" s="46"/>
      <c r="BU763" s="46"/>
      <c r="BV763" s="46"/>
      <c r="BW763" s="46"/>
      <c r="BX763" s="46"/>
      <c r="BY763" s="46"/>
    </row>
    <row r="764" spans="2:77">
      <c r="B764" s="46"/>
      <c r="C764" s="46"/>
      <c r="D764" s="46"/>
      <c r="E764" s="46"/>
      <c r="F764" s="46"/>
      <c r="G764" s="46"/>
      <c r="H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N764" s="46"/>
      <c r="BO764" s="46"/>
      <c r="BP764" s="46"/>
      <c r="BQ764" s="94"/>
      <c r="BR764" s="46"/>
      <c r="BS764" s="46"/>
      <c r="BT764" s="46"/>
      <c r="BU764" s="46"/>
      <c r="BV764" s="46"/>
      <c r="BW764" s="46"/>
      <c r="BX764" s="46"/>
      <c r="BY764" s="46"/>
    </row>
    <row r="765" spans="2:77">
      <c r="B765" s="46"/>
      <c r="C765" s="46"/>
      <c r="D765" s="46"/>
      <c r="E765" s="46"/>
      <c r="F765" s="46"/>
      <c r="G765" s="46"/>
      <c r="H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N765" s="46"/>
      <c r="BO765" s="46"/>
      <c r="BP765" s="46"/>
      <c r="BQ765" s="94"/>
      <c r="BR765" s="46"/>
      <c r="BS765" s="46"/>
      <c r="BT765" s="46"/>
      <c r="BU765" s="46"/>
      <c r="BV765" s="46"/>
      <c r="BW765" s="46"/>
      <c r="BX765" s="46"/>
      <c r="BY765" s="46"/>
    </row>
    <row r="766" spans="2:77">
      <c r="B766" s="46"/>
      <c r="C766" s="46"/>
      <c r="D766" s="46"/>
      <c r="E766" s="46"/>
      <c r="F766" s="46"/>
      <c r="G766" s="46"/>
      <c r="H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N766" s="46"/>
      <c r="BO766" s="46"/>
      <c r="BP766" s="46"/>
      <c r="BQ766" s="94"/>
      <c r="BR766" s="46"/>
      <c r="BS766" s="46"/>
      <c r="BT766" s="46"/>
      <c r="BU766" s="46"/>
      <c r="BV766" s="46"/>
      <c r="BW766" s="46"/>
      <c r="BX766" s="46"/>
      <c r="BY766" s="46"/>
    </row>
    <row r="767" spans="2:77">
      <c r="B767" s="46"/>
      <c r="C767" s="46"/>
      <c r="D767" s="46"/>
      <c r="E767" s="46"/>
      <c r="F767" s="46"/>
      <c r="G767" s="46"/>
      <c r="H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N767" s="46"/>
      <c r="BO767" s="46"/>
      <c r="BP767" s="46"/>
      <c r="BQ767" s="94"/>
      <c r="BR767" s="46"/>
      <c r="BS767" s="46"/>
      <c r="BT767" s="46"/>
      <c r="BU767" s="46"/>
      <c r="BV767" s="46"/>
      <c r="BW767" s="46"/>
      <c r="BX767" s="46"/>
      <c r="BY767" s="46"/>
    </row>
    <row r="768" spans="2:77">
      <c r="B768" s="46"/>
      <c r="C768" s="46"/>
      <c r="D768" s="46"/>
      <c r="E768" s="46"/>
      <c r="F768" s="46"/>
      <c r="G768" s="46"/>
      <c r="H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N768" s="46"/>
      <c r="BO768" s="46"/>
      <c r="BP768" s="46"/>
      <c r="BQ768" s="94"/>
      <c r="BR768" s="46"/>
      <c r="BS768" s="46"/>
      <c r="BT768" s="46"/>
      <c r="BU768" s="46"/>
      <c r="BV768" s="46"/>
      <c r="BW768" s="46"/>
      <c r="BX768" s="46"/>
      <c r="BY768" s="46"/>
    </row>
    <row r="769" spans="2:77">
      <c r="B769" s="46"/>
      <c r="C769" s="46"/>
      <c r="D769" s="46"/>
      <c r="E769" s="46"/>
      <c r="F769" s="46"/>
      <c r="G769" s="46"/>
      <c r="H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N769" s="46"/>
      <c r="BO769" s="46"/>
      <c r="BP769" s="46"/>
      <c r="BQ769" s="94"/>
      <c r="BR769" s="46"/>
      <c r="BS769" s="46"/>
      <c r="BT769" s="46"/>
      <c r="BU769" s="46"/>
      <c r="BV769" s="46"/>
      <c r="BW769" s="46"/>
      <c r="BX769" s="46"/>
      <c r="BY769" s="46"/>
    </row>
    <row r="770" spans="2:77">
      <c r="B770" s="46"/>
      <c r="C770" s="46"/>
      <c r="D770" s="46"/>
      <c r="E770" s="46"/>
      <c r="F770" s="46"/>
      <c r="G770" s="46"/>
      <c r="H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N770" s="46"/>
      <c r="BO770" s="46"/>
      <c r="BP770" s="46"/>
      <c r="BQ770" s="94"/>
      <c r="BR770" s="46"/>
      <c r="BS770" s="46"/>
      <c r="BT770" s="46"/>
      <c r="BU770" s="46"/>
      <c r="BV770" s="46"/>
      <c r="BW770" s="46"/>
      <c r="BX770" s="46"/>
      <c r="BY770" s="46"/>
    </row>
    <row r="771" spans="2:77">
      <c r="B771" s="46"/>
      <c r="C771" s="46"/>
      <c r="D771" s="46"/>
      <c r="E771" s="46"/>
      <c r="F771" s="46"/>
      <c r="G771" s="46"/>
      <c r="H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N771" s="46"/>
      <c r="BO771" s="46"/>
      <c r="BP771" s="46"/>
      <c r="BQ771" s="94"/>
      <c r="BR771" s="46"/>
      <c r="BS771" s="46"/>
      <c r="BT771" s="46"/>
      <c r="BU771" s="46"/>
      <c r="BV771" s="46"/>
      <c r="BW771" s="46"/>
      <c r="BX771" s="46"/>
      <c r="BY771" s="46"/>
    </row>
    <row r="772" spans="2:77">
      <c r="B772" s="46"/>
      <c r="C772" s="46"/>
      <c r="D772" s="46"/>
      <c r="E772" s="46"/>
      <c r="F772" s="46"/>
      <c r="G772" s="46"/>
      <c r="H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N772" s="46"/>
      <c r="BO772" s="46"/>
      <c r="BP772" s="46"/>
      <c r="BQ772" s="94"/>
      <c r="BR772" s="46"/>
      <c r="BS772" s="46"/>
      <c r="BT772" s="46"/>
      <c r="BU772" s="46"/>
      <c r="BV772" s="46"/>
      <c r="BW772" s="46"/>
      <c r="BX772" s="46"/>
      <c r="BY772" s="46"/>
    </row>
    <row r="773" spans="2:77">
      <c r="B773" s="46"/>
      <c r="C773" s="46"/>
      <c r="D773" s="46"/>
      <c r="E773" s="46"/>
      <c r="F773" s="46"/>
      <c r="G773" s="46"/>
      <c r="H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N773" s="46"/>
      <c r="BO773" s="46"/>
      <c r="BP773" s="46"/>
      <c r="BQ773" s="94"/>
      <c r="BR773" s="46"/>
      <c r="BS773" s="46"/>
      <c r="BT773" s="46"/>
      <c r="BU773" s="46"/>
      <c r="BV773" s="46"/>
      <c r="BW773" s="46"/>
      <c r="BX773" s="46"/>
      <c r="BY773" s="46"/>
    </row>
    <row r="774" spans="2:77">
      <c r="B774" s="46"/>
      <c r="C774" s="46"/>
      <c r="D774" s="46"/>
      <c r="E774" s="46"/>
      <c r="F774" s="46"/>
      <c r="G774" s="46"/>
      <c r="H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N774" s="46"/>
      <c r="BO774" s="46"/>
      <c r="BP774" s="46"/>
      <c r="BQ774" s="94"/>
      <c r="BR774" s="46"/>
      <c r="BS774" s="46"/>
      <c r="BT774" s="46"/>
      <c r="BU774" s="46"/>
      <c r="BV774" s="46"/>
      <c r="BW774" s="46"/>
      <c r="BX774" s="46"/>
      <c r="BY774" s="46"/>
    </row>
    <row r="775" spans="2:77">
      <c r="B775" s="46"/>
      <c r="C775" s="46"/>
      <c r="D775" s="46"/>
      <c r="E775" s="46"/>
      <c r="F775" s="46"/>
      <c r="G775" s="46"/>
      <c r="H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N775" s="46"/>
      <c r="BO775" s="46"/>
      <c r="BP775" s="46"/>
      <c r="BQ775" s="94"/>
      <c r="BR775" s="46"/>
      <c r="BS775" s="46"/>
      <c r="BT775" s="46"/>
      <c r="BU775" s="46"/>
      <c r="BV775" s="46"/>
      <c r="BW775" s="46"/>
      <c r="BX775" s="46"/>
      <c r="BY775" s="46"/>
    </row>
    <row r="776" spans="2:77">
      <c r="B776" s="46"/>
      <c r="C776" s="46"/>
      <c r="D776" s="46"/>
      <c r="E776" s="46"/>
      <c r="F776" s="46"/>
      <c r="G776" s="46"/>
      <c r="H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N776" s="46"/>
      <c r="BO776" s="46"/>
      <c r="BP776" s="46"/>
      <c r="BQ776" s="94"/>
      <c r="BR776" s="46"/>
      <c r="BS776" s="46"/>
      <c r="BT776" s="46"/>
      <c r="BU776" s="46"/>
      <c r="BV776" s="46"/>
      <c r="BW776" s="46"/>
      <c r="BX776" s="46"/>
      <c r="BY776" s="46"/>
    </row>
    <row r="777" spans="2:77">
      <c r="B777" s="46"/>
      <c r="C777" s="46"/>
      <c r="D777" s="46"/>
      <c r="E777" s="46"/>
      <c r="F777" s="46"/>
      <c r="G777" s="46"/>
      <c r="H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N777" s="46"/>
      <c r="BO777" s="46"/>
      <c r="BP777" s="46"/>
      <c r="BQ777" s="94"/>
      <c r="BR777" s="46"/>
      <c r="BS777" s="46"/>
      <c r="BT777" s="46"/>
      <c r="BU777" s="46"/>
      <c r="BV777" s="46"/>
      <c r="BW777" s="46"/>
      <c r="BX777" s="46"/>
      <c r="BY777" s="46"/>
    </row>
    <row r="778" spans="2:77">
      <c r="B778" s="46"/>
      <c r="C778" s="46"/>
      <c r="D778" s="46"/>
      <c r="E778" s="46"/>
      <c r="F778" s="46"/>
      <c r="G778" s="46"/>
      <c r="H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N778" s="46"/>
      <c r="BO778" s="46"/>
      <c r="BP778" s="46"/>
      <c r="BQ778" s="94"/>
      <c r="BR778" s="46"/>
      <c r="BS778" s="46"/>
      <c r="BT778" s="46"/>
      <c r="BU778" s="46"/>
      <c r="BV778" s="46"/>
      <c r="BW778" s="46"/>
      <c r="BX778" s="46"/>
      <c r="BY778" s="46"/>
    </row>
    <row r="779" spans="2:77">
      <c r="B779" s="46"/>
      <c r="C779" s="46"/>
      <c r="D779" s="46"/>
      <c r="E779" s="46"/>
      <c r="F779" s="46"/>
      <c r="G779" s="46"/>
      <c r="H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N779" s="46"/>
      <c r="BO779" s="46"/>
      <c r="BP779" s="46"/>
      <c r="BQ779" s="94"/>
      <c r="BR779" s="46"/>
      <c r="BS779" s="46"/>
      <c r="BT779" s="46"/>
      <c r="BU779" s="46"/>
      <c r="BV779" s="46"/>
      <c r="BW779" s="46"/>
      <c r="BX779" s="46"/>
      <c r="BY779" s="46"/>
    </row>
    <row r="780" spans="2:77">
      <c r="B780" s="46"/>
      <c r="C780" s="46"/>
      <c r="D780" s="46"/>
      <c r="E780" s="46"/>
      <c r="F780" s="46"/>
      <c r="G780" s="46"/>
      <c r="H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N780" s="46"/>
      <c r="BO780" s="46"/>
      <c r="BP780" s="46"/>
      <c r="BQ780" s="94"/>
      <c r="BR780" s="46"/>
      <c r="BS780" s="46"/>
      <c r="BT780" s="46"/>
      <c r="BU780" s="46"/>
      <c r="BV780" s="46"/>
      <c r="BW780" s="46"/>
      <c r="BX780" s="46"/>
      <c r="BY780" s="46"/>
    </row>
    <row r="781" spans="2:77">
      <c r="B781" s="46"/>
      <c r="C781" s="46"/>
      <c r="D781" s="46"/>
      <c r="E781" s="46"/>
      <c r="F781" s="46"/>
      <c r="G781" s="46"/>
      <c r="H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N781" s="46"/>
      <c r="BO781" s="46"/>
      <c r="BP781" s="46"/>
      <c r="BQ781" s="94"/>
      <c r="BR781" s="46"/>
      <c r="BS781" s="46"/>
      <c r="BT781" s="46"/>
      <c r="BU781" s="46"/>
      <c r="BV781" s="46"/>
      <c r="BW781" s="46"/>
      <c r="BX781" s="46"/>
      <c r="BY781" s="46"/>
    </row>
    <row r="782" spans="2:77">
      <c r="B782" s="46"/>
      <c r="C782" s="46"/>
      <c r="D782" s="46"/>
      <c r="E782" s="46"/>
      <c r="F782" s="46"/>
      <c r="G782" s="46"/>
      <c r="H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N782" s="46"/>
      <c r="BO782" s="46"/>
      <c r="BP782" s="46"/>
      <c r="BQ782" s="94"/>
      <c r="BR782" s="46"/>
      <c r="BS782" s="46"/>
      <c r="BT782" s="46"/>
      <c r="BU782" s="46"/>
      <c r="BV782" s="46"/>
      <c r="BW782" s="46"/>
      <c r="BX782" s="46"/>
      <c r="BY782" s="46"/>
    </row>
    <row r="783" spans="2:77">
      <c r="B783" s="46"/>
      <c r="C783" s="46"/>
      <c r="D783" s="46"/>
      <c r="E783" s="46"/>
      <c r="F783" s="46"/>
      <c r="G783" s="46"/>
      <c r="H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N783" s="46"/>
      <c r="BO783" s="46"/>
      <c r="BP783" s="46"/>
      <c r="BQ783" s="94"/>
      <c r="BR783" s="46"/>
      <c r="BS783" s="46"/>
      <c r="BT783" s="46"/>
      <c r="BU783" s="46"/>
      <c r="BV783" s="46"/>
      <c r="BW783" s="46"/>
      <c r="BX783" s="46"/>
      <c r="BY783" s="46"/>
    </row>
    <row r="784" spans="2:77">
      <c r="B784" s="46"/>
      <c r="C784" s="46"/>
      <c r="D784" s="46"/>
      <c r="E784" s="46"/>
      <c r="F784" s="46"/>
      <c r="G784" s="46"/>
      <c r="H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N784" s="46"/>
      <c r="BO784" s="46"/>
      <c r="BP784" s="46"/>
      <c r="BQ784" s="94"/>
      <c r="BR784" s="46"/>
      <c r="BS784" s="46"/>
      <c r="BT784" s="46"/>
      <c r="BU784" s="46"/>
      <c r="BV784" s="46"/>
      <c r="BW784" s="46"/>
      <c r="BX784" s="46"/>
      <c r="BY784" s="46"/>
    </row>
    <row r="785" spans="2:77">
      <c r="B785" s="46"/>
      <c r="C785" s="46"/>
      <c r="D785" s="46"/>
      <c r="E785" s="46"/>
      <c r="F785" s="46"/>
      <c r="G785" s="46"/>
      <c r="H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N785" s="46"/>
      <c r="BO785" s="46"/>
      <c r="BP785" s="46"/>
      <c r="BQ785" s="94"/>
      <c r="BR785" s="46"/>
      <c r="BS785" s="46"/>
      <c r="BT785" s="46"/>
      <c r="BU785" s="46"/>
      <c r="BV785" s="46"/>
      <c r="BW785" s="46"/>
      <c r="BX785" s="46"/>
      <c r="BY785" s="46"/>
    </row>
    <row r="786" spans="2:77">
      <c r="B786" s="46"/>
      <c r="C786" s="46"/>
      <c r="D786" s="46"/>
      <c r="E786" s="46"/>
      <c r="F786" s="46"/>
      <c r="G786" s="46"/>
      <c r="H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N786" s="46"/>
      <c r="BO786" s="46"/>
      <c r="BP786" s="46"/>
      <c r="BQ786" s="94"/>
      <c r="BR786" s="46"/>
      <c r="BS786" s="46"/>
      <c r="BT786" s="46"/>
      <c r="BU786" s="46"/>
      <c r="BV786" s="46"/>
      <c r="BW786" s="46"/>
      <c r="BX786" s="46"/>
      <c r="BY786" s="46"/>
    </row>
    <row r="787" spans="2:77">
      <c r="B787" s="46"/>
      <c r="C787" s="46"/>
      <c r="D787" s="46"/>
      <c r="E787" s="46"/>
      <c r="F787" s="46"/>
      <c r="G787" s="46"/>
      <c r="H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N787" s="46"/>
      <c r="BO787" s="46"/>
      <c r="BP787" s="46"/>
      <c r="BQ787" s="94"/>
      <c r="BR787" s="46"/>
      <c r="BS787" s="46"/>
      <c r="BT787" s="46"/>
      <c r="BU787" s="46"/>
      <c r="BV787" s="46"/>
      <c r="BW787" s="46"/>
      <c r="BX787" s="46"/>
      <c r="BY787" s="46"/>
    </row>
    <row r="788" spans="2:77">
      <c r="B788" s="46"/>
      <c r="C788" s="46"/>
      <c r="D788" s="46"/>
      <c r="E788" s="46"/>
      <c r="F788" s="46"/>
      <c r="G788" s="46"/>
      <c r="H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N788" s="46"/>
      <c r="BO788" s="46"/>
      <c r="BP788" s="46"/>
      <c r="BQ788" s="94"/>
      <c r="BR788" s="46"/>
      <c r="BS788" s="46"/>
      <c r="BT788" s="46"/>
      <c r="BU788" s="46"/>
      <c r="BV788" s="46"/>
      <c r="BW788" s="46"/>
      <c r="BX788" s="46"/>
      <c r="BY788" s="46"/>
    </row>
    <row r="789" spans="2:77">
      <c r="B789" s="46"/>
      <c r="C789" s="46"/>
      <c r="D789" s="46"/>
      <c r="E789" s="46"/>
      <c r="F789" s="46"/>
      <c r="G789" s="46"/>
      <c r="H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N789" s="46"/>
      <c r="BO789" s="46"/>
      <c r="BP789" s="46"/>
      <c r="BQ789" s="94"/>
      <c r="BR789" s="46"/>
      <c r="BS789" s="46"/>
      <c r="BT789" s="46"/>
      <c r="BU789" s="46"/>
      <c r="BV789" s="46"/>
      <c r="BW789" s="46"/>
      <c r="BX789" s="46"/>
      <c r="BY789" s="46"/>
    </row>
    <row r="790" spans="2:77">
      <c r="B790" s="46"/>
      <c r="C790" s="46"/>
      <c r="D790" s="46"/>
      <c r="E790" s="46"/>
      <c r="F790" s="46"/>
      <c r="G790" s="46"/>
      <c r="H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N790" s="46"/>
      <c r="BO790" s="46"/>
      <c r="BP790" s="46"/>
      <c r="BQ790" s="94"/>
      <c r="BR790" s="46"/>
      <c r="BS790" s="46"/>
      <c r="BT790" s="46"/>
      <c r="BU790" s="46"/>
      <c r="BV790" s="46"/>
      <c r="BW790" s="46"/>
      <c r="BX790" s="46"/>
      <c r="BY790" s="46"/>
    </row>
    <row r="791" spans="2:77">
      <c r="B791" s="46"/>
      <c r="C791" s="46"/>
      <c r="D791" s="46"/>
      <c r="E791" s="46"/>
      <c r="F791" s="46"/>
      <c r="G791" s="46"/>
      <c r="H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N791" s="46"/>
      <c r="BO791" s="46"/>
      <c r="BP791" s="46"/>
      <c r="BQ791" s="94"/>
      <c r="BR791" s="46"/>
      <c r="BS791" s="46"/>
      <c r="BT791" s="46"/>
      <c r="BU791" s="46"/>
      <c r="BV791" s="46"/>
      <c r="BW791" s="46"/>
      <c r="BX791" s="46"/>
      <c r="BY791" s="46"/>
    </row>
    <row r="792" spans="2:77">
      <c r="B792" s="46"/>
      <c r="C792" s="46"/>
      <c r="D792" s="46"/>
      <c r="E792" s="46"/>
      <c r="F792" s="46"/>
      <c r="G792" s="46"/>
      <c r="H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N792" s="46"/>
      <c r="BO792" s="46"/>
      <c r="BP792" s="46"/>
      <c r="BQ792" s="94"/>
      <c r="BR792" s="46"/>
      <c r="BS792" s="46"/>
      <c r="BT792" s="46"/>
      <c r="BU792" s="46"/>
      <c r="BV792" s="46"/>
      <c r="BW792" s="46"/>
      <c r="BX792" s="46"/>
      <c r="BY792" s="46"/>
    </row>
    <row r="793" spans="2:77">
      <c r="B793" s="46"/>
      <c r="C793" s="46"/>
      <c r="D793" s="46"/>
      <c r="E793" s="46"/>
      <c r="F793" s="46"/>
      <c r="G793" s="46"/>
      <c r="H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N793" s="46"/>
      <c r="BO793" s="46"/>
      <c r="BP793" s="46"/>
      <c r="BQ793" s="94"/>
      <c r="BR793" s="46"/>
      <c r="BS793" s="46"/>
      <c r="BT793" s="46"/>
      <c r="BU793" s="46"/>
      <c r="BV793" s="46"/>
      <c r="BW793" s="46"/>
      <c r="BX793" s="46"/>
      <c r="BY793" s="46"/>
    </row>
    <row r="794" spans="2:77">
      <c r="B794" s="46"/>
      <c r="C794" s="46"/>
      <c r="D794" s="46"/>
      <c r="E794" s="46"/>
      <c r="F794" s="46"/>
      <c r="G794" s="46"/>
      <c r="H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N794" s="46"/>
      <c r="BO794" s="46"/>
      <c r="BP794" s="46"/>
      <c r="BQ794" s="94"/>
      <c r="BR794" s="46"/>
      <c r="BS794" s="46"/>
      <c r="BT794" s="46"/>
      <c r="BU794" s="46"/>
      <c r="BV794" s="46"/>
      <c r="BW794" s="46"/>
      <c r="BX794" s="46"/>
      <c r="BY794" s="46"/>
    </row>
    <row r="795" spans="2:77">
      <c r="B795" s="46"/>
      <c r="C795" s="46"/>
      <c r="D795" s="46"/>
      <c r="E795" s="46"/>
      <c r="F795" s="46"/>
      <c r="G795" s="46"/>
      <c r="H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N795" s="46"/>
      <c r="BO795" s="46"/>
      <c r="BP795" s="46"/>
      <c r="BQ795" s="94"/>
      <c r="BR795" s="46"/>
      <c r="BS795" s="46"/>
      <c r="BT795" s="46"/>
      <c r="BU795" s="46"/>
      <c r="BV795" s="46"/>
      <c r="BW795" s="46"/>
      <c r="BX795" s="46"/>
      <c r="BY795" s="46"/>
    </row>
    <row r="796" spans="2:77">
      <c r="B796" s="46"/>
      <c r="C796" s="46"/>
      <c r="D796" s="46"/>
      <c r="E796" s="46"/>
      <c r="F796" s="46"/>
      <c r="G796" s="46"/>
      <c r="H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N796" s="46"/>
      <c r="BO796" s="46"/>
      <c r="BP796" s="46"/>
      <c r="BQ796" s="94"/>
      <c r="BR796" s="46"/>
      <c r="BS796" s="46"/>
      <c r="BT796" s="46"/>
      <c r="BU796" s="46"/>
      <c r="BV796" s="46"/>
      <c r="BW796" s="46"/>
      <c r="BX796" s="46"/>
      <c r="BY796" s="46"/>
    </row>
    <row r="797" spans="2:77">
      <c r="B797" s="46"/>
      <c r="C797" s="46"/>
      <c r="D797" s="46"/>
      <c r="E797" s="46"/>
      <c r="F797" s="46"/>
      <c r="G797" s="46"/>
      <c r="H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N797" s="46"/>
      <c r="BO797" s="46"/>
      <c r="BP797" s="46"/>
      <c r="BQ797" s="94"/>
      <c r="BR797" s="46"/>
      <c r="BS797" s="46"/>
      <c r="BT797" s="46"/>
      <c r="BU797" s="46"/>
      <c r="BV797" s="46"/>
      <c r="BW797" s="46"/>
      <c r="BX797" s="46"/>
      <c r="BY797" s="46"/>
    </row>
    <row r="798" spans="2:77">
      <c r="B798" s="46"/>
      <c r="C798" s="46"/>
      <c r="D798" s="46"/>
      <c r="E798" s="46"/>
      <c r="F798" s="46"/>
      <c r="G798" s="46"/>
      <c r="H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N798" s="46"/>
      <c r="BO798" s="46"/>
      <c r="BP798" s="46"/>
      <c r="BQ798" s="94"/>
      <c r="BR798" s="46"/>
      <c r="BS798" s="46"/>
      <c r="BT798" s="46"/>
      <c r="BU798" s="46"/>
      <c r="BV798" s="46"/>
      <c r="BW798" s="46"/>
      <c r="BX798" s="46"/>
      <c r="BY798" s="46"/>
    </row>
    <row r="799" spans="2:77">
      <c r="B799" s="46"/>
      <c r="C799" s="46"/>
      <c r="D799" s="46"/>
      <c r="E799" s="46"/>
      <c r="F799" s="46"/>
      <c r="G799" s="46"/>
      <c r="H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N799" s="46"/>
      <c r="BO799" s="46"/>
      <c r="BP799" s="46"/>
      <c r="BQ799" s="94"/>
      <c r="BR799" s="46"/>
      <c r="BS799" s="46"/>
      <c r="BT799" s="46"/>
      <c r="BU799" s="46"/>
      <c r="BV799" s="46"/>
      <c r="BW799" s="46"/>
      <c r="BX799" s="46"/>
      <c r="BY799" s="46"/>
    </row>
    <row r="800" spans="2:77">
      <c r="B800" s="46"/>
      <c r="C800" s="46"/>
      <c r="D800" s="46"/>
      <c r="E800" s="46"/>
      <c r="F800" s="46"/>
      <c r="G800" s="46"/>
      <c r="H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N800" s="46"/>
      <c r="BO800" s="46"/>
      <c r="BP800" s="46"/>
      <c r="BQ800" s="94"/>
      <c r="BR800" s="46"/>
      <c r="BS800" s="46"/>
      <c r="BT800" s="46"/>
      <c r="BU800" s="46"/>
      <c r="BV800" s="46"/>
      <c r="BW800" s="46"/>
      <c r="BX800" s="46"/>
      <c r="BY800" s="46"/>
    </row>
    <row r="801" spans="2:77">
      <c r="B801" s="46"/>
      <c r="C801" s="46"/>
      <c r="D801" s="46"/>
      <c r="E801" s="46"/>
      <c r="F801" s="46"/>
      <c r="G801" s="46"/>
      <c r="H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N801" s="46"/>
      <c r="BO801" s="46"/>
      <c r="BP801" s="46"/>
      <c r="BQ801" s="94"/>
      <c r="BR801" s="46"/>
      <c r="BS801" s="46"/>
      <c r="BT801" s="46"/>
      <c r="BU801" s="46"/>
      <c r="BV801" s="46"/>
      <c r="BW801" s="46"/>
      <c r="BX801" s="46"/>
      <c r="BY801" s="46"/>
    </row>
    <row r="802" spans="2:77">
      <c r="B802" s="46"/>
      <c r="C802" s="46"/>
      <c r="D802" s="46"/>
      <c r="E802" s="46"/>
      <c r="F802" s="46"/>
      <c r="G802" s="46"/>
      <c r="H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N802" s="46"/>
      <c r="BO802" s="46"/>
      <c r="BP802" s="46"/>
      <c r="BQ802" s="94"/>
      <c r="BR802" s="46"/>
      <c r="BS802" s="46"/>
      <c r="BT802" s="46"/>
      <c r="BU802" s="46"/>
      <c r="BV802" s="46"/>
      <c r="BW802" s="46"/>
      <c r="BX802" s="46"/>
      <c r="BY802" s="46"/>
    </row>
    <row r="803" spans="2:77">
      <c r="B803" s="46"/>
      <c r="C803" s="46"/>
      <c r="D803" s="46"/>
      <c r="E803" s="46"/>
      <c r="F803" s="46"/>
      <c r="G803" s="46"/>
      <c r="H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N803" s="46"/>
      <c r="BO803" s="46"/>
      <c r="BP803" s="46"/>
      <c r="BQ803" s="94"/>
      <c r="BR803" s="46"/>
      <c r="BS803" s="46"/>
      <c r="BT803" s="46"/>
      <c r="BU803" s="46"/>
      <c r="BV803" s="46"/>
      <c r="BW803" s="46"/>
      <c r="BX803" s="46"/>
      <c r="BY803" s="46"/>
    </row>
    <row r="804" spans="2:77">
      <c r="B804" s="46"/>
      <c r="C804" s="46"/>
      <c r="D804" s="46"/>
      <c r="E804" s="46"/>
      <c r="F804" s="46"/>
      <c r="G804" s="46"/>
      <c r="H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N804" s="46"/>
      <c r="BO804" s="46"/>
      <c r="BP804" s="46"/>
      <c r="BQ804" s="94"/>
      <c r="BR804" s="46"/>
      <c r="BS804" s="46"/>
      <c r="BT804" s="46"/>
      <c r="BU804" s="46"/>
      <c r="BV804" s="46"/>
      <c r="BW804" s="46"/>
      <c r="BX804" s="46"/>
      <c r="BY804" s="46"/>
    </row>
    <row r="805" spans="2:77">
      <c r="B805" s="46"/>
      <c r="C805" s="46"/>
      <c r="D805" s="46"/>
      <c r="E805" s="46"/>
      <c r="F805" s="46"/>
      <c r="G805" s="46"/>
      <c r="H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N805" s="46"/>
      <c r="BO805" s="46"/>
      <c r="BP805" s="46"/>
      <c r="BQ805" s="94"/>
      <c r="BR805" s="46"/>
      <c r="BS805" s="46"/>
      <c r="BT805" s="46"/>
      <c r="BU805" s="46"/>
      <c r="BV805" s="46"/>
      <c r="BW805" s="46"/>
      <c r="BX805" s="46"/>
      <c r="BY805" s="46"/>
    </row>
    <row r="806" spans="2:77">
      <c r="B806" s="46"/>
      <c r="C806" s="46"/>
      <c r="D806" s="46"/>
      <c r="E806" s="46"/>
      <c r="F806" s="46"/>
      <c r="G806" s="46"/>
      <c r="H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N806" s="46"/>
      <c r="BO806" s="46"/>
      <c r="BP806" s="46"/>
      <c r="BQ806" s="94"/>
      <c r="BR806" s="46"/>
      <c r="BS806" s="46"/>
      <c r="BT806" s="46"/>
      <c r="BU806" s="46"/>
      <c r="BV806" s="46"/>
      <c r="BW806" s="46"/>
      <c r="BX806" s="46"/>
      <c r="BY806" s="46"/>
    </row>
    <row r="807" spans="2:77">
      <c r="B807" s="46"/>
      <c r="C807" s="46"/>
      <c r="D807" s="46"/>
      <c r="E807" s="46"/>
      <c r="F807" s="46"/>
      <c r="G807" s="46"/>
      <c r="H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N807" s="46"/>
      <c r="BO807" s="46"/>
      <c r="BP807" s="46"/>
      <c r="BQ807" s="94"/>
      <c r="BR807" s="46"/>
      <c r="BS807" s="46"/>
      <c r="BT807" s="46"/>
      <c r="BU807" s="46"/>
      <c r="BV807" s="46"/>
      <c r="BW807" s="46"/>
      <c r="BX807" s="46"/>
      <c r="BY807" s="46"/>
    </row>
    <row r="808" spans="2:77">
      <c r="B808" s="46"/>
      <c r="C808" s="46"/>
      <c r="D808" s="46"/>
      <c r="E808" s="46"/>
      <c r="F808" s="46"/>
      <c r="G808" s="46"/>
      <c r="H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N808" s="46"/>
      <c r="BO808" s="46"/>
      <c r="BP808" s="46"/>
      <c r="BQ808" s="94"/>
      <c r="BR808" s="46"/>
      <c r="BS808" s="46"/>
      <c r="BT808" s="46"/>
      <c r="BU808" s="46"/>
      <c r="BV808" s="46"/>
      <c r="BW808" s="46"/>
      <c r="BX808" s="46"/>
      <c r="BY808" s="46"/>
    </row>
    <row r="809" spans="2:77">
      <c r="B809" s="46"/>
      <c r="C809" s="46"/>
      <c r="D809" s="46"/>
      <c r="E809" s="46"/>
      <c r="F809" s="46"/>
      <c r="G809" s="46"/>
      <c r="H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N809" s="46"/>
      <c r="BO809" s="46"/>
      <c r="BP809" s="46"/>
      <c r="BQ809" s="94"/>
      <c r="BR809" s="46"/>
      <c r="BS809" s="46"/>
      <c r="BT809" s="46"/>
      <c r="BU809" s="46"/>
      <c r="BV809" s="46"/>
      <c r="BW809" s="46"/>
      <c r="BX809" s="46"/>
      <c r="BY809" s="46"/>
    </row>
    <row r="810" spans="2:77">
      <c r="B810" s="46"/>
      <c r="C810" s="46"/>
      <c r="D810" s="46"/>
      <c r="E810" s="46"/>
      <c r="F810" s="46"/>
      <c r="G810" s="46"/>
      <c r="H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N810" s="46"/>
      <c r="BO810" s="46"/>
      <c r="BP810" s="46"/>
      <c r="BQ810" s="94"/>
      <c r="BR810" s="46"/>
      <c r="BS810" s="46"/>
      <c r="BT810" s="46"/>
      <c r="BU810" s="46"/>
      <c r="BV810" s="46"/>
      <c r="BW810" s="46"/>
      <c r="BX810" s="46"/>
      <c r="BY810" s="46"/>
    </row>
    <row r="811" spans="2:77">
      <c r="B811" s="46"/>
      <c r="C811" s="46"/>
      <c r="D811" s="46"/>
      <c r="E811" s="46"/>
      <c r="F811" s="46"/>
      <c r="G811" s="46"/>
      <c r="H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N811" s="46"/>
      <c r="BO811" s="46"/>
      <c r="BP811" s="46"/>
      <c r="BQ811" s="94"/>
      <c r="BR811" s="46"/>
      <c r="BS811" s="46"/>
      <c r="BT811" s="46"/>
      <c r="BU811" s="46"/>
      <c r="BV811" s="46"/>
      <c r="BW811" s="46"/>
      <c r="BX811" s="46"/>
      <c r="BY811" s="46"/>
    </row>
    <row r="812" spans="2:77">
      <c r="B812" s="46"/>
      <c r="C812" s="46"/>
      <c r="D812" s="46"/>
      <c r="E812" s="46"/>
      <c r="F812" s="46"/>
      <c r="G812" s="46"/>
      <c r="H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N812" s="46"/>
      <c r="BO812" s="46"/>
      <c r="BP812" s="46"/>
      <c r="BQ812" s="94"/>
      <c r="BR812" s="46"/>
      <c r="BS812" s="46"/>
      <c r="BT812" s="46"/>
      <c r="BU812" s="46"/>
      <c r="BV812" s="46"/>
      <c r="BW812" s="46"/>
      <c r="BX812" s="46"/>
      <c r="BY812" s="46"/>
    </row>
    <row r="813" spans="2:77">
      <c r="B813" s="46"/>
      <c r="C813" s="46"/>
      <c r="D813" s="46"/>
      <c r="E813" s="46"/>
      <c r="F813" s="46"/>
      <c r="G813" s="46"/>
      <c r="H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N813" s="46"/>
      <c r="BO813" s="46"/>
      <c r="BP813" s="46"/>
      <c r="BQ813" s="94"/>
      <c r="BR813" s="46"/>
      <c r="BS813" s="46"/>
      <c r="BT813" s="46"/>
      <c r="BU813" s="46"/>
      <c r="BV813" s="46"/>
      <c r="BW813" s="46"/>
      <c r="BX813" s="46"/>
      <c r="BY813" s="46"/>
    </row>
    <row r="814" spans="2:77">
      <c r="B814" s="46"/>
      <c r="C814" s="46"/>
      <c r="D814" s="46"/>
      <c r="E814" s="46"/>
      <c r="F814" s="46"/>
      <c r="G814" s="46"/>
      <c r="H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N814" s="46"/>
      <c r="BO814" s="46"/>
      <c r="BP814" s="46"/>
      <c r="BQ814" s="94"/>
      <c r="BR814" s="46"/>
      <c r="BS814" s="46"/>
      <c r="BT814" s="46"/>
      <c r="BU814" s="46"/>
      <c r="BV814" s="46"/>
      <c r="BW814" s="46"/>
      <c r="BX814" s="46"/>
      <c r="BY814" s="46"/>
    </row>
    <row r="815" spans="2:77">
      <c r="B815" s="46"/>
      <c r="C815" s="46"/>
      <c r="D815" s="46"/>
      <c r="E815" s="46"/>
      <c r="F815" s="46"/>
      <c r="G815" s="46"/>
      <c r="H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N815" s="46"/>
      <c r="BO815" s="46"/>
      <c r="BP815" s="46"/>
      <c r="BQ815" s="94"/>
      <c r="BR815" s="46"/>
      <c r="BS815" s="46"/>
      <c r="BT815" s="46"/>
      <c r="BU815" s="46"/>
      <c r="BV815" s="46"/>
      <c r="BW815" s="46"/>
      <c r="BX815" s="46"/>
      <c r="BY815" s="46"/>
    </row>
    <row r="816" spans="2:77">
      <c r="B816" s="46"/>
      <c r="C816" s="46"/>
      <c r="D816" s="46"/>
      <c r="E816" s="46"/>
      <c r="F816" s="46"/>
      <c r="G816" s="46"/>
      <c r="H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N816" s="46"/>
      <c r="BO816" s="46"/>
      <c r="BP816" s="46"/>
      <c r="BQ816" s="94"/>
      <c r="BR816" s="46"/>
      <c r="BS816" s="46"/>
      <c r="BT816" s="46"/>
      <c r="BU816" s="46"/>
      <c r="BV816" s="46"/>
      <c r="BW816" s="46"/>
      <c r="BX816" s="46"/>
      <c r="BY816" s="46"/>
    </row>
    <row r="817" spans="2:77">
      <c r="B817" s="46"/>
      <c r="C817" s="46"/>
      <c r="D817" s="46"/>
      <c r="E817" s="46"/>
      <c r="F817" s="46"/>
      <c r="G817" s="46"/>
      <c r="H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N817" s="46"/>
      <c r="BO817" s="46"/>
      <c r="BP817" s="46"/>
      <c r="BQ817" s="94"/>
      <c r="BR817" s="46"/>
      <c r="BS817" s="46"/>
      <c r="BT817" s="46"/>
      <c r="BU817" s="46"/>
      <c r="BV817" s="46"/>
      <c r="BW817" s="46"/>
      <c r="BX817" s="46"/>
      <c r="BY817" s="46"/>
    </row>
    <row r="818" spans="2:77">
      <c r="B818" s="46"/>
      <c r="C818" s="46"/>
      <c r="D818" s="46"/>
      <c r="E818" s="46"/>
      <c r="F818" s="46"/>
      <c r="G818" s="46"/>
      <c r="H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N818" s="46"/>
      <c r="BO818" s="46"/>
      <c r="BP818" s="46"/>
      <c r="BQ818" s="94"/>
      <c r="BR818" s="46"/>
      <c r="BS818" s="46"/>
      <c r="BT818" s="46"/>
      <c r="BU818" s="46"/>
      <c r="BV818" s="46"/>
      <c r="BW818" s="46"/>
      <c r="BX818" s="46"/>
      <c r="BY818" s="46"/>
    </row>
    <row r="819" spans="2:77">
      <c r="B819" s="46"/>
      <c r="C819" s="46"/>
      <c r="D819" s="46"/>
      <c r="E819" s="46"/>
      <c r="F819" s="46"/>
      <c r="G819" s="46"/>
      <c r="H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N819" s="46"/>
      <c r="BO819" s="46"/>
      <c r="BP819" s="46"/>
      <c r="BQ819" s="94"/>
      <c r="BR819" s="46"/>
      <c r="BS819" s="46"/>
      <c r="BT819" s="46"/>
      <c r="BU819" s="46"/>
      <c r="BV819" s="46"/>
      <c r="BW819" s="46"/>
      <c r="BX819" s="46"/>
      <c r="BY819" s="46"/>
    </row>
    <row r="820" spans="2:77">
      <c r="B820" s="46"/>
      <c r="C820" s="46"/>
      <c r="D820" s="46"/>
      <c r="E820" s="46"/>
      <c r="F820" s="46"/>
      <c r="G820" s="46"/>
      <c r="H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N820" s="46"/>
      <c r="BO820" s="46"/>
      <c r="BP820" s="46"/>
      <c r="BQ820" s="94"/>
      <c r="BR820" s="46"/>
      <c r="BS820" s="46"/>
      <c r="BT820" s="46"/>
      <c r="BU820" s="46"/>
      <c r="BV820" s="46"/>
      <c r="BW820" s="46"/>
      <c r="BX820" s="46"/>
      <c r="BY820" s="46"/>
    </row>
    <row r="821" spans="2:77">
      <c r="B821" s="46"/>
      <c r="C821" s="46"/>
      <c r="D821" s="46"/>
      <c r="E821" s="46"/>
      <c r="F821" s="46"/>
      <c r="G821" s="46"/>
      <c r="H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N821" s="46"/>
      <c r="BO821" s="46"/>
      <c r="BP821" s="46"/>
      <c r="BQ821" s="94"/>
      <c r="BR821" s="46"/>
      <c r="BS821" s="46"/>
      <c r="BT821" s="46"/>
      <c r="BU821" s="46"/>
      <c r="BV821" s="46"/>
      <c r="BW821" s="46"/>
      <c r="BX821" s="46"/>
      <c r="BY821" s="46"/>
    </row>
    <row r="822" spans="2:77">
      <c r="B822" s="46"/>
      <c r="C822" s="46"/>
      <c r="D822" s="46"/>
      <c r="E822" s="46"/>
      <c r="F822" s="46"/>
      <c r="G822" s="46"/>
      <c r="H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N822" s="46"/>
      <c r="BO822" s="46"/>
      <c r="BP822" s="46"/>
      <c r="BQ822" s="94"/>
      <c r="BR822" s="46"/>
      <c r="BS822" s="46"/>
      <c r="BT822" s="46"/>
      <c r="BU822" s="46"/>
      <c r="BV822" s="46"/>
      <c r="BW822" s="46"/>
      <c r="BX822" s="46"/>
      <c r="BY822" s="46"/>
    </row>
    <row r="823" spans="2:77">
      <c r="B823" s="46"/>
      <c r="C823" s="46"/>
      <c r="D823" s="46"/>
      <c r="E823" s="46"/>
      <c r="F823" s="46"/>
      <c r="G823" s="46"/>
      <c r="H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N823" s="46"/>
      <c r="BO823" s="46"/>
      <c r="BP823" s="46"/>
      <c r="BQ823" s="94"/>
      <c r="BR823" s="46"/>
      <c r="BS823" s="46"/>
      <c r="BT823" s="46"/>
      <c r="BU823" s="46"/>
      <c r="BV823" s="46"/>
      <c r="BW823" s="46"/>
      <c r="BX823" s="46"/>
      <c r="BY823" s="46"/>
    </row>
    <row r="824" spans="2:77">
      <c r="B824" s="46"/>
      <c r="C824" s="46"/>
      <c r="D824" s="46"/>
      <c r="E824" s="46"/>
      <c r="F824" s="46"/>
      <c r="G824" s="46"/>
      <c r="H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N824" s="46"/>
      <c r="BO824" s="46"/>
      <c r="BP824" s="46"/>
      <c r="BQ824" s="94"/>
      <c r="BR824" s="46"/>
      <c r="BS824" s="46"/>
      <c r="BT824" s="46"/>
      <c r="BU824" s="46"/>
      <c r="BV824" s="46"/>
      <c r="BW824" s="46"/>
      <c r="BX824" s="46"/>
      <c r="BY824" s="46"/>
    </row>
    <row r="825" spans="2:77">
      <c r="B825" s="46"/>
      <c r="C825" s="46"/>
      <c r="D825" s="46"/>
      <c r="E825" s="46"/>
      <c r="F825" s="46"/>
      <c r="G825" s="46"/>
      <c r="H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N825" s="46"/>
      <c r="BO825" s="46"/>
      <c r="BP825" s="46"/>
      <c r="BQ825" s="94"/>
      <c r="BR825" s="46"/>
      <c r="BS825" s="46"/>
      <c r="BT825" s="46"/>
      <c r="BU825" s="46"/>
      <c r="BV825" s="46"/>
      <c r="BW825" s="46"/>
      <c r="BX825" s="46"/>
      <c r="BY825" s="46"/>
    </row>
    <row r="826" spans="2:77">
      <c r="B826" s="46"/>
      <c r="C826" s="46"/>
      <c r="D826" s="46"/>
      <c r="E826" s="46"/>
      <c r="F826" s="46"/>
      <c r="G826" s="46"/>
      <c r="H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N826" s="46"/>
      <c r="BO826" s="46"/>
      <c r="BP826" s="46"/>
      <c r="BQ826" s="94"/>
      <c r="BR826" s="46"/>
      <c r="BS826" s="46"/>
      <c r="BT826" s="46"/>
      <c r="BU826" s="46"/>
      <c r="BV826" s="46"/>
      <c r="BW826" s="46"/>
      <c r="BX826" s="46"/>
      <c r="BY826" s="46"/>
    </row>
    <row r="827" spans="2:77">
      <c r="B827" s="46"/>
      <c r="C827" s="46"/>
      <c r="D827" s="46"/>
      <c r="E827" s="46"/>
      <c r="F827" s="46"/>
      <c r="G827" s="46"/>
      <c r="H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N827" s="46"/>
      <c r="BO827" s="46"/>
      <c r="BP827" s="46"/>
      <c r="BQ827" s="94"/>
      <c r="BR827" s="46"/>
      <c r="BS827" s="46"/>
      <c r="BT827" s="46"/>
      <c r="BU827" s="46"/>
      <c r="BV827" s="46"/>
      <c r="BW827" s="46"/>
      <c r="BX827" s="46"/>
      <c r="BY827" s="46"/>
    </row>
    <row r="828" spans="2:77">
      <c r="B828" s="46"/>
      <c r="C828" s="46"/>
      <c r="D828" s="46"/>
      <c r="E828" s="46"/>
      <c r="F828" s="46"/>
      <c r="G828" s="46"/>
      <c r="H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N828" s="46"/>
      <c r="BO828" s="46"/>
      <c r="BP828" s="46"/>
      <c r="BQ828" s="94"/>
      <c r="BR828" s="46"/>
      <c r="BS828" s="46"/>
      <c r="BT828" s="46"/>
      <c r="BU828" s="46"/>
      <c r="BV828" s="46"/>
      <c r="BW828" s="46"/>
      <c r="BX828" s="46"/>
      <c r="BY828" s="46"/>
    </row>
    <row r="829" spans="2:77">
      <c r="B829" s="46"/>
      <c r="C829" s="46"/>
      <c r="D829" s="46"/>
      <c r="E829" s="46"/>
      <c r="F829" s="46"/>
      <c r="G829" s="46"/>
      <c r="H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N829" s="46"/>
      <c r="BO829" s="46"/>
      <c r="BP829" s="46"/>
      <c r="BQ829" s="94"/>
      <c r="BR829" s="46"/>
      <c r="BS829" s="46"/>
      <c r="BT829" s="46"/>
      <c r="BU829" s="46"/>
      <c r="BV829" s="46"/>
      <c r="BW829" s="46"/>
      <c r="BX829" s="46"/>
      <c r="BY829" s="46"/>
    </row>
    <row r="830" spans="2:77">
      <c r="B830" s="46"/>
      <c r="C830" s="46"/>
      <c r="D830" s="46"/>
      <c r="E830" s="46"/>
      <c r="F830" s="46"/>
      <c r="G830" s="46"/>
      <c r="H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N830" s="46"/>
      <c r="BO830" s="46"/>
      <c r="BP830" s="46"/>
      <c r="BQ830" s="94"/>
      <c r="BR830" s="46"/>
      <c r="BS830" s="46"/>
      <c r="BT830" s="46"/>
      <c r="BU830" s="46"/>
      <c r="BV830" s="46"/>
      <c r="BW830" s="46"/>
      <c r="BX830" s="46"/>
      <c r="BY830" s="46"/>
    </row>
    <row r="831" spans="2:77">
      <c r="B831" s="46"/>
      <c r="C831" s="46"/>
      <c r="D831" s="46"/>
      <c r="E831" s="46"/>
      <c r="F831" s="46"/>
      <c r="G831" s="46"/>
      <c r="H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N831" s="46"/>
      <c r="BO831" s="46"/>
      <c r="BP831" s="46"/>
      <c r="BQ831" s="94"/>
      <c r="BR831" s="46"/>
      <c r="BS831" s="46"/>
      <c r="BT831" s="46"/>
      <c r="BU831" s="46"/>
      <c r="BV831" s="46"/>
      <c r="BW831" s="46"/>
      <c r="BX831" s="46"/>
      <c r="BY831" s="46"/>
    </row>
    <row r="832" spans="2:77">
      <c r="B832" s="46"/>
      <c r="C832" s="46"/>
      <c r="D832" s="46"/>
      <c r="E832" s="46"/>
      <c r="F832" s="46"/>
      <c r="G832" s="46"/>
      <c r="H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N832" s="46"/>
      <c r="BO832" s="46"/>
      <c r="BP832" s="46"/>
      <c r="BQ832" s="94"/>
      <c r="BR832" s="46"/>
      <c r="BS832" s="46"/>
      <c r="BT832" s="46"/>
      <c r="BU832" s="46"/>
      <c r="BV832" s="46"/>
      <c r="BW832" s="46"/>
      <c r="BX832" s="46"/>
      <c r="BY832" s="46"/>
    </row>
    <row r="833" spans="2:77">
      <c r="B833" s="46"/>
      <c r="C833" s="46"/>
      <c r="D833" s="46"/>
      <c r="E833" s="46"/>
      <c r="F833" s="46"/>
      <c r="G833" s="46"/>
      <c r="H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N833" s="46"/>
      <c r="BO833" s="46"/>
      <c r="BP833" s="46"/>
      <c r="BQ833" s="94"/>
      <c r="BR833" s="46"/>
      <c r="BS833" s="46"/>
      <c r="BT833" s="46"/>
      <c r="BU833" s="46"/>
      <c r="BV833" s="46"/>
      <c r="BW833" s="46"/>
      <c r="BX833" s="46"/>
      <c r="BY833" s="46"/>
    </row>
    <row r="834" spans="2:77">
      <c r="B834" s="46"/>
      <c r="C834" s="46"/>
      <c r="D834" s="46"/>
      <c r="E834" s="46"/>
      <c r="F834" s="46"/>
      <c r="G834" s="46"/>
      <c r="H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N834" s="46"/>
      <c r="BO834" s="46"/>
      <c r="BP834" s="46"/>
      <c r="BQ834" s="94"/>
      <c r="BR834" s="46"/>
      <c r="BS834" s="46"/>
      <c r="BT834" s="46"/>
      <c r="BU834" s="46"/>
      <c r="BV834" s="46"/>
      <c r="BW834" s="46"/>
      <c r="BX834" s="46"/>
      <c r="BY834" s="46"/>
    </row>
    <row r="835" spans="2:77">
      <c r="B835" s="46"/>
      <c r="C835" s="46"/>
      <c r="D835" s="46"/>
      <c r="E835" s="46"/>
      <c r="F835" s="46"/>
      <c r="G835" s="46"/>
      <c r="H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N835" s="46"/>
      <c r="BO835" s="46"/>
      <c r="BP835" s="46"/>
      <c r="BQ835" s="94"/>
      <c r="BR835" s="46"/>
      <c r="BS835" s="46"/>
      <c r="BT835" s="46"/>
      <c r="BU835" s="46"/>
      <c r="BV835" s="46"/>
      <c r="BW835" s="46"/>
      <c r="BX835" s="46"/>
      <c r="BY835" s="46"/>
    </row>
    <row r="836" spans="2:77">
      <c r="B836" s="46"/>
      <c r="C836" s="46"/>
      <c r="D836" s="46"/>
      <c r="E836" s="46"/>
      <c r="F836" s="46"/>
      <c r="G836" s="46"/>
      <c r="H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N836" s="46"/>
      <c r="BO836" s="46"/>
      <c r="BP836" s="46"/>
      <c r="BQ836" s="94"/>
      <c r="BR836" s="46"/>
      <c r="BS836" s="46"/>
      <c r="BT836" s="46"/>
      <c r="BU836" s="46"/>
      <c r="BV836" s="46"/>
      <c r="BW836" s="46"/>
      <c r="BX836" s="46"/>
      <c r="BY836" s="46"/>
    </row>
    <row r="837" spans="2:77">
      <c r="B837" s="46"/>
      <c r="C837" s="46"/>
      <c r="D837" s="46"/>
      <c r="E837" s="46"/>
      <c r="F837" s="46"/>
      <c r="G837" s="46"/>
      <c r="H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N837" s="46"/>
      <c r="BO837" s="46"/>
      <c r="BP837" s="46"/>
      <c r="BQ837" s="94"/>
      <c r="BR837" s="46"/>
      <c r="BS837" s="46"/>
      <c r="BT837" s="46"/>
      <c r="BU837" s="46"/>
      <c r="BV837" s="46"/>
      <c r="BW837" s="46"/>
      <c r="BX837" s="46"/>
      <c r="BY837" s="46"/>
    </row>
    <row r="838" spans="2:77">
      <c r="B838" s="46"/>
      <c r="C838" s="46"/>
      <c r="D838" s="46"/>
      <c r="E838" s="46"/>
      <c r="F838" s="46"/>
      <c r="G838" s="46"/>
      <c r="H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N838" s="46"/>
      <c r="BO838" s="46"/>
      <c r="BP838" s="46"/>
      <c r="BQ838" s="94"/>
      <c r="BR838" s="46"/>
      <c r="BS838" s="46"/>
      <c r="BT838" s="46"/>
      <c r="BU838" s="46"/>
      <c r="BV838" s="46"/>
      <c r="BW838" s="46"/>
      <c r="BX838" s="46"/>
      <c r="BY838" s="46"/>
    </row>
    <row r="839" spans="2:77">
      <c r="B839" s="46"/>
      <c r="C839" s="46"/>
      <c r="D839" s="46"/>
      <c r="E839" s="46"/>
      <c r="F839" s="46"/>
      <c r="G839" s="46"/>
      <c r="H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N839" s="46"/>
      <c r="BO839" s="46"/>
      <c r="BP839" s="46"/>
      <c r="BQ839" s="94"/>
      <c r="BR839" s="46"/>
      <c r="BS839" s="46"/>
      <c r="BT839" s="46"/>
      <c r="BU839" s="46"/>
      <c r="BV839" s="46"/>
      <c r="BW839" s="46"/>
      <c r="BX839" s="46"/>
      <c r="BY839" s="46"/>
    </row>
    <row r="840" spans="2:77">
      <c r="B840" s="46"/>
      <c r="C840" s="46"/>
      <c r="D840" s="46"/>
      <c r="E840" s="46"/>
      <c r="F840" s="46"/>
      <c r="G840" s="46"/>
      <c r="H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N840" s="46"/>
      <c r="BO840" s="46"/>
      <c r="BP840" s="46"/>
      <c r="BQ840" s="94"/>
      <c r="BR840" s="46"/>
      <c r="BS840" s="46"/>
      <c r="BT840" s="46"/>
      <c r="BU840" s="46"/>
      <c r="BV840" s="46"/>
      <c r="BW840" s="46"/>
      <c r="BX840" s="46"/>
      <c r="BY840" s="46"/>
    </row>
    <row r="841" spans="2:77">
      <c r="B841" s="46"/>
      <c r="C841" s="46"/>
      <c r="D841" s="46"/>
      <c r="E841" s="46"/>
      <c r="F841" s="46"/>
      <c r="G841" s="46"/>
      <c r="H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N841" s="46"/>
      <c r="BO841" s="46"/>
      <c r="BP841" s="46"/>
      <c r="BQ841" s="94"/>
      <c r="BR841" s="46"/>
      <c r="BS841" s="46"/>
      <c r="BT841" s="46"/>
      <c r="BU841" s="46"/>
      <c r="BV841" s="46"/>
      <c r="BW841" s="46"/>
      <c r="BX841" s="46"/>
      <c r="BY841" s="46"/>
    </row>
    <row r="842" spans="2:77">
      <c r="B842" s="46"/>
      <c r="C842" s="46"/>
      <c r="D842" s="46"/>
      <c r="E842" s="46"/>
      <c r="F842" s="46"/>
      <c r="G842" s="46"/>
      <c r="H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N842" s="46"/>
      <c r="BO842" s="46"/>
      <c r="BP842" s="46"/>
      <c r="BQ842" s="94"/>
      <c r="BR842" s="46"/>
      <c r="BS842" s="46"/>
      <c r="BT842" s="46"/>
      <c r="BU842" s="46"/>
      <c r="BV842" s="46"/>
      <c r="BW842" s="46"/>
      <c r="BX842" s="46"/>
      <c r="BY842" s="46"/>
    </row>
    <row r="843" spans="2:77">
      <c r="B843" s="46"/>
      <c r="C843" s="46"/>
      <c r="D843" s="46"/>
      <c r="E843" s="46"/>
      <c r="F843" s="46"/>
      <c r="G843" s="46"/>
      <c r="H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N843" s="46"/>
      <c r="BO843" s="46"/>
      <c r="BP843" s="46"/>
      <c r="BQ843" s="94"/>
      <c r="BR843" s="46"/>
      <c r="BS843" s="46"/>
      <c r="BT843" s="46"/>
      <c r="BU843" s="46"/>
      <c r="BV843" s="46"/>
      <c r="BW843" s="46"/>
      <c r="BX843" s="46"/>
      <c r="BY843" s="46"/>
    </row>
    <row r="844" spans="2:77">
      <c r="B844" s="46"/>
      <c r="C844" s="46"/>
      <c r="D844" s="46"/>
      <c r="E844" s="46"/>
      <c r="F844" s="46"/>
      <c r="G844" s="46"/>
      <c r="H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N844" s="46"/>
      <c r="BO844" s="46"/>
      <c r="BP844" s="46"/>
      <c r="BQ844" s="94"/>
      <c r="BR844" s="46"/>
      <c r="BS844" s="46"/>
      <c r="BT844" s="46"/>
      <c r="BU844" s="46"/>
      <c r="BV844" s="46"/>
      <c r="BW844" s="46"/>
      <c r="BX844" s="46"/>
      <c r="BY844" s="46"/>
    </row>
    <row r="845" spans="2:77">
      <c r="B845" s="46"/>
      <c r="C845" s="46"/>
      <c r="D845" s="46"/>
      <c r="E845" s="46"/>
      <c r="F845" s="46"/>
      <c r="G845" s="46"/>
      <c r="H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N845" s="46"/>
      <c r="BO845" s="46"/>
      <c r="BP845" s="46"/>
      <c r="BQ845" s="94"/>
      <c r="BR845" s="46"/>
      <c r="BS845" s="46"/>
      <c r="BT845" s="46"/>
      <c r="BU845" s="46"/>
      <c r="BV845" s="46"/>
      <c r="BW845" s="46"/>
      <c r="BX845" s="46"/>
      <c r="BY845" s="46"/>
    </row>
    <row r="846" spans="2:77">
      <c r="B846" s="46"/>
      <c r="C846" s="46"/>
      <c r="D846" s="46"/>
      <c r="E846" s="46"/>
      <c r="F846" s="46"/>
      <c r="G846" s="46"/>
      <c r="H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N846" s="46"/>
      <c r="BO846" s="46"/>
      <c r="BP846" s="46"/>
      <c r="BQ846" s="94"/>
      <c r="BR846" s="46"/>
      <c r="BS846" s="46"/>
      <c r="BT846" s="46"/>
      <c r="BU846" s="46"/>
      <c r="BV846" s="46"/>
      <c r="BW846" s="46"/>
      <c r="BX846" s="46"/>
      <c r="BY846" s="46"/>
    </row>
    <row r="847" spans="2:77">
      <c r="B847" s="46"/>
      <c r="C847" s="46"/>
      <c r="D847" s="46"/>
      <c r="E847" s="46"/>
      <c r="F847" s="46"/>
      <c r="G847" s="46"/>
      <c r="H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N847" s="46"/>
      <c r="BO847" s="46"/>
      <c r="BP847" s="46"/>
      <c r="BQ847" s="94"/>
      <c r="BR847" s="46"/>
      <c r="BS847" s="46"/>
      <c r="BT847" s="46"/>
      <c r="BU847" s="46"/>
      <c r="BV847" s="46"/>
      <c r="BW847" s="46"/>
      <c r="BX847" s="46"/>
      <c r="BY847" s="46"/>
    </row>
    <row r="848" spans="2:77">
      <c r="B848" s="46"/>
      <c r="C848" s="46"/>
      <c r="D848" s="46"/>
      <c r="E848" s="46"/>
      <c r="F848" s="46"/>
      <c r="G848" s="46"/>
      <c r="H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N848" s="46"/>
      <c r="BO848" s="46"/>
      <c r="BP848" s="46"/>
      <c r="BQ848" s="94"/>
      <c r="BR848" s="46"/>
      <c r="BS848" s="46"/>
      <c r="BT848" s="46"/>
      <c r="BU848" s="46"/>
      <c r="BV848" s="46"/>
      <c r="BW848" s="46"/>
      <c r="BX848" s="46"/>
      <c r="BY848" s="46"/>
    </row>
    <row r="849" spans="2:77">
      <c r="B849" s="46"/>
      <c r="C849" s="46"/>
      <c r="D849" s="46"/>
      <c r="E849" s="46"/>
      <c r="F849" s="46"/>
      <c r="G849" s="46"/>
      <c r="H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N849" s="46"/>
      <c r="BO849" s="46"/>
      <c r="BP849" s="46"/>
      <c r="BQ849" s="94"/>
      <c r="BR849" s="46"/>
      <c r="BS849" s="46"/>
      <c r="BT849" s="46"/>
      <c r="BU849" s="46"/>
      <c r="BV849" s="46"/>
      <c r="BW849" s="46"/>
      <c r="BX849" s="46"/>
      <c r="BY849" s="46"/>
    </row>
    <row r="850" spans="2:77">
      <c r="B850" s="46"/>
      <c r="C850" s="46"/>
      <c r="D850" s="46"/>
      <c r="E850" s="46"/>
      <c r="F850" s="46"/>
      <c r="G850" s="46"/>
      <c r="H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N850" s="46"/>
      <c r="BO850" s="46"/>
      <c r="BP850" s="46"/>
      <c r="BQ850" s="94"/>
      <c r="BR850" s="46"/>
      <c r="BS850" s="46"/>
      <c r="BT850" s="46"/>
      <c r="BU850" s="46"/>
      <c r="BV850" s="46"/>
      <c r="BW850" s="46"/>
      <c r="BX850" s="46"/>
      <c r="BY850" s="46"/>
    </row>
    <row r="851" spans="2:77">
      <c r="B851" s="46"/>
      <c r="C851" s="46"/>
      <c r="D851" s="46"/>
      <c r="E851" s="46"/>
      <c r="F851" s="46"/>
      <c r="G851" s="46"/>
      <c r="H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N851" s="46"/>
      <c r="BO851" s="46"/>
      <c r="BP851" s="46"/>
      <c r="BQ851" s="94"/>
      <c r="BR851" s="46"/>
      <c r="BS851" s="46"/>
      <c r="BT851" s="46"/>
      <c r="BU851" s="46"/>
      <c r="BV851" s="46"/>
      <c r="BW851" s="46"/>
      <c r="BX851" s="46"/>
      <c r="BY851" s="46"/>
    </row>
    <row r="852" spans="2:77">
      <c r="B852" s="46"/>
      <c r="C852" s="46"/>
      <c r="D852" s="46"/>
      <c r="E852" s="46"/>
      <c r="F852" s="46"/>
      <c r="G852" s="46"/>
      <c r="H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N852" s="46"/>
      <c r="BO852" s="46"/>
      <c r="BP852" s="46"/>
      <c r="BQ852" s="94"/>
      <c r="BR852" s="46"/>
      <c r="BS852" s="46"/>
      <c r="BT852" s="46"/>
      <c r="BU852" s="46"/>
      <c r="BV852" s="46"/>
      <c r="BW852" s="46"/>
      <c r="BX852" s="46"/>
      <c r="BY852" s="46"/>
    </row>
    <row r="853" spans="2:77">
      <c r="B853" s="46"/>
      <c r="C853" s="46"/>
      <c r="D853" s="46"/>
      <c r="E853" s="46"/>
      <c r="F853" s="46"/>
      <c r="G853" s="46"/>
      <c r="H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N853" s="46"/>
      <c r="BO853" s="46"/>
      <c r="BP853" s="46"/>
      <c r="BQ853" s="94"/>
      <c r="BR853" s="46"/>
      <c r="BS853" s="46"/>
      <c r="BT853" s="46"/>
      <c r="BU853" s="46"/>
      <c r="BV853" s="46"/>
      <c r="BW853" s="46"/>
      <c r="BX853" s="46"/>
      <c r="BY853" s="46"/>
    </row>
    <row r="854" spans="2:77">
      <c r="B854" s="46"/>
      <c r="C854" s="46"/>
      <c r="D854" s="46"/>
      <c r="E854" s="46"/>
      <c r="F854" s="46"/>
      <c r="G854" s="46"/>
      <c r="H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N854" s="46"/>
      <c r="BO854" s="46"/>
      <c r="BP854" s="46"/>
      <c r="BQ854" s="94"/>
      <c r="BR854" s="46"/>
      <c r="BS854" s="46"/>
      <c r="BT854" s="46"/>
      <c r="BU854" s="46"/>
      <c r="BV854" s="46"/>
      <c r="BW854" s="46"/>
      <c r="BX854" s="46"/>
      <c r="BY854" s="46"/>
    </row>
    <row r="855" spans="2:77">
      <c r="B855" s="46"/>
      <c r="C855" s="46"/>
      <c r="D855" s="46"/>
      <c r="E855" s="46"/>
      <c r="F855" s="46"/>
      <c r="G855" s="46"/>
      <c r="H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N855" s="46"/>
      <c r="BO855" s="46"/>
      <c r="BP855" s="46"/>
      <c r="BQ855" s="94"/>
      <c r="BR855" s="46"/>
      <c r="BS855" s="46"/>
      <c r="BT855" s="46"/>
      <c r="BU855" s="46"/>
      <c r="BV855" s="46"/>
      <c r="BW855" s="46"/>
      <c r="BX855" s="46"/>
      <c r="BY855" s="46"/>
    </row>
    <row r="856" spans="2:77">
      <c r="B856" s="46"/>
      <c r="C856" s="46"/>
      <c r="D856" s="46"/>
      <c r="E856" s="46"/>
      <c r="F856" s="46"/>
      <c r="G856" s="46"/>
      <c r="H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N856" s="46"/>
      <c r="BO856" s="46"/>
      <c r="BP856" s="46"/>
      <c r="BQ856" s="94"/>
      <c r="BR856" s="46"/>
      <c r="BS856" s="46"/>
      <c r="BT856" s="46"/>
      <c r="BU856" s="46"/>
      <c r="BV856" s="46"/>
      <c r="BW856" s="46"/>
      <c r="BX856" s="46"/>
      <c r="BY856" s="46"/>
    </row>
    <row r="857" spans="2:77">
      <c r="B857" s="46"/>
      <c r="C857" s="46"/>
      <c r="D857" s="46"/>
      <c r="E857" s="46"/>
      <c r="F857" s="46"/>
      <c r="G857" s="46"/>
      <c r="H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N857" s="46"/>
      <c r="BO857" s="46"/>
      <c r="BP857" s="46"/>
      <c r="BQ857" s="94"/>
      <c r="BR857" s="46"/>
      <c r="BS857" s="46"/>
      <c r="BT857" s="46"/>
      <c r="BU857" s="46"/>
      <c r="BV857" s="46"/>
      <c r="BW857" s="46"/>
      <c r="BX857" s="46"/>
      <c r="BY857" s="46"/>
    </row>
    <row r="858" spans="2:77">
      <c r="B858" s="46"/>
      <c r="C858" s="46"/>
      <c r="D858" s="46"/>
      <c r="E858" s="46"/>
      <c r="F858" s="46"/>
      <c r="G858" s="46"/>
      <c r="H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N858" s="46"/>
      <c r="BO858" s="46"/>
      <c r="BP858" s="46"/>
      <c r="BQ858" s="94"/>
      <c r="BR858" s="46"/>
      <c r="BS858" s="46"/>
      <c r="BT858" s="46"/>
      <c r="BU858" s="46"/>
      <c r="BV858" s="46"/>
      <c r="BW858" s="46"/>
      <c r="BX858" s="46"/>
      <c r="BY858" s="46"/>
    </row>
    <row r="859" spans="2:77">
      <c r="B859" s="46"/>
      <c r="C859" s="46"/>
      <c r="D859" s="46"/>
      <c r="E859" s="46"/>
      <c r="F859" s="46"/>
      <c r="G859" s="46"/>
      <c r="H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N859" s="46"/>
      <c r="BO859" s="46"/>
      <c r="BP859" s="46"/>
      <c r="BQ859" s="94"/>
      <c r="BR859" s="46"/>
      <c r="BS859" s="46"/>
      <c r="BT859" s="46"/>
      <c r="BU859" s="46"/>
      <c r="BV859" s="46"/>
      <c r="BW859" s="46"/>
      <c r="BX859" s="46"/>
      <c r="BY859" s="46"/>
    </row>
    <row r="860" spans="2:77">
      <c r="B860" s="46"/>
      <c r="C860" s="46"/>
      <c r="D860" s="46"/>
      <c r="E860" s="46"/>
      <c r="F860" s="46"/>
      <c r="G860" s="46"/>
      <c r="H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N860" s="46"/>
      <c r="BO860" s="46"/>
      <c r="BP860" s="46"/>
      <c r="BQ860" s="94"/>
      <c r="BR860" s="46"/>
      <c r="BS860" s="46"/>
      <c r="BT860" s="46"/>
      <c r="BU860" s="46"/>
      <c r="BV860" s="46"/>
      <c r="BW860" s="46"/>
      <c r="BX860" s="46"/>
      <c r="BY860" s="46"/>
    </row>
    <row r="861" spans="2:77">
      <c r="B861" s="46"/>
      <c r="C861" s="46"/>
      <c r="D861" s="46"/>
      <c r="E861" s="46"/>
      <c r="F861" s="46"/>
      <c r="G861" s="46"/>
      <c r="H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N861" s="46"/>
      <c r="BO861" s="46"/>
      <c r="BP861" s="46"/>
      <c r="BQ861" s="94"/>
      <c r="BR861" s="46"/>
      <c r="BS861" s="46"/>
      <c r="BT861" s="46"/>
      <c r="BU861" s="46"/>
      <c r="BV861" s="46"/>
      <c r="BW861" s="46"/>
      <c r="BX861" s="46"/>
      <c r="BY861" s="46"/>
    </row>
    <row r="862" spans="2:77">
      <c r="B862" s="46"/>
      <c r="C862" s="46"/>
      <c r="D862" s="46"/>
      <c r="E862" s="46"/>
      <c r="F862" s="46"/>
      <c r="G862" s="46"/>
      <c r="H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N862" s="46"/>
      <c r="BO862" s="46"/>
      <c r="BP862" s="46"/>
      <c r="BQ862" s="94"/>
      <c r="BR862" s="46"/>
      <c r="BS862" s="46"/>
      <c r="BT862" s="46"/>
      <c r="BU862" s="46"/>
      <c r="BV862" s="46"/>
      <c r="BW862" s="46"/>
      <c r="BX862" s="46"/>
      <c r="BY862" s="46"/>
    </row>
    <row r="863" spans="2:77">
      <c r="B863" s="46"/>
      <c r="C863" s="46"/>
      <c r="D863" s="46"/>
      <c r="E863" s="46"/>
      <c r="F863" s="46"/>
      <c r="G863" s="46"/>
      <c r="H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N863" s="46"/>
      <c r="BO863" s="46"/>
      <c r="BP863" s="46"/>
      <c r="BQ863" s="94"/>
      <c r="BR863" s="46"/>
      <c r="BS863" s="46"/>
      <c r="BT863" s="46"/>
      <c r="BU863" s="46"/>
      <c r="BV863" s="46"/>
      <c r="BW863" s="46"/>
      <c r="BX863" s="46"/>
      <c r="BY863" s="46"/>
    </row>
    <row r="864" spans="2:77">
      <c r="B864" s="46"/>
      <c r="C864" s="46"/>
      <c r="D864" s="46"/>
      <c r="E864" s="46"/>
      <c r="F864" s="46"/>
      <c r="G864" s="46"/>
      <c r="H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N864" s="46"/>
      <c r="BO864" s="46"/>
      <c r="BP864" s="46"/>
      <c r="BQ864" s="94"/>
      <c r="BR864" s="46"/>
      <c r="BS864" s="46"/>
      <c r="BT864" s="46"/>
      <c r="BU864" s="46"/>
      <c r="BV864" s="46"/>
      <c r="BW864" s="46"/>
      <c r="BX864" s="46"/>
      <c r="BY864" s="46"/>
    </row>
    <row r="865" spans="2:77">
      <c r="B865" s="46"/>
      <c r="C865" s="46"/>
      <c r="D865" s="46"/>
      <c r="E865" s="46"/>
      <c r="F865" s="46"/>
      <c r="G865" s="46"/>
      <c r="H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N865" s="46"/>
      <c r="BO865" s="46"/>
      <c r="BP865" s="46"/>
      <c r="BQ865" s="94"/>
      <c r="BR865" s="46"/>
      <c r="BS865" s="46"/>
      <c r="BT865" s="46"/>
      <c r="BU865" s="46"/>
      <c r="BV865" s="46"/>
      <c r="BW865" s="46"/>
      <c r="BX865" s="46"/>
      <c r="BY865" s="46"/>
    </row>
    <row r="866" spans="2:77">
      <c r="B866" s="46"/>
      <c r="C866" s="46"/>
      <c r="D866" s="46"/>
      <c r="E866" s="46"/>
      <c r="F866" s="46"/>
      <c r="G866" s="46"/>
      <c r="H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N866" s="46"/>
      <c r="BO866" s="46"/>
      <c r="BP866" s="46"/>
      <c r="BQ866" s="94"/>
      <c r="BR866" s="46"/>
      <c r="BS866" s="46"/>
      <c r="BT866" s="46"/>
      <c r="BU866" s="46"/>
      <c r="BV866" s="46"/>
      <c r="BW866" s="46"/>
      <c r="BX866" s="46"/>
      <c r="BY866" s="46"/>
    </row>
    <row r="867" spans="2:77">
      <c r="B867" s="46"/>
      <c r="C867" s="46"/>
      <c r="D867" s="46"/>
      <c r="E867" s="46"/>
      <c r="F867" s="46"/>
      <c r="G867" s="46"/>
      <c r="H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N867" s="46"/>
      <c r="BO867" s="46"/>
      <c r="BP867" s="46"/>
      <c r="BQ867" s="94"/>
      <c r="BR867" s="46"/>
      <c r="BS867" s="46"/>
      <c r="BT867" s="46"/>
      <c r="BU867" s="46"/>
      <c r="BV867" s="46"/>
      <c r="BW867" s="46"/>
      <c r="BX867" s="46"/>
      <c r="BY867" s="46"/>
    </row>
    <row r="868" spans="2:77">
      <c r="B868" s="46"/>
      <c r="C868" s="46"/>
      <c r="D868" s="46"/>
      <c r="E868" s="46"/>
      <c r="F868" s="46"/>
      <c r="G868" s="46"/>
      <c r="H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N868" s="46"/>
      <c r="BO868" s="46"/>
      <c r="BP868" s="46"/>
      <c r="BQ868" s="94"/>
      <c r="BR868" s="46"/>
      <c r="BS868" s="46"/>
      <c r="BT868" s="46"/>
      <c r="BU868" s="46"/>
      <c r="BV868" s="46"/>
      <c r="BW868" s="46"/>
      <c r="BX868" s="46"/>
      <c r="BY868" s="46"/>
    </row>
    <row r="869" spans="2:77">
      <c r="B869" s="46"/>
      <c r="C869" s="46"/>
      <c r="D869" s="46"/>
      <c r="E869" s="46"/>
      <c r="F869" s="46"/>
      <c r="G869" s="46"/>
      <c r="H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N869" s="46"/>
      <c r="BO869" s="46"/>
      <c r="BP869" s="46"/>
      <c r="BQ869" s="94"/>
      <c r="BR869" s="46"/>
      <c r="BS869" s="46"/>
      <c r="BT869" s="46"/>
      <c r="BU869" s="46"/>
      <c r="BV869" s="46"/>
      <c r="BW869" s="46"/>
      <c r="BX869" s="46"/>
      <c r="BY869" s="46"/>
    </row>
    <row r="870" spans="2:77">
      <c r="B870" s="46"/>
      <c r="C870" s="46"/>
      <c r="D870" s="46"/>
      <c r="E870" s="46"/>
      <c r="F870" s="46"/>
      <c r="G870" s="46"/>
      <c r="H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N870" s="46"/>
      <c r="BO870" s="46"/>
      <c r="BP870" s="46"/>
      <c r="BQ870" s="94"/>
      <c r="BR870" s="46"/>
      <c r="BS870" s="46"/>
      <c r="BT870" s="46"/>
      <c r="BU870" s="46"/>
      <c r="BV870" s="46"/>
      <c r="BW870" s="46"/>
      <c r="BX870" s="46"/>
      <c r="BY870" s="46"/>
    </row>
    <row r="871" spans="2:77">
      <c r="B871" s="46"/>
      <c r="C871" s="46"/>
      <c r="D871" s="46"/>
      <c r="E871" s="46"/>
      <c r="F871" s="46"/>
      <c r="G871" s="46"/>
      <c r="H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N871" s="46"/>
      <c r="BO871" s="46"/>
      <c r="BP871" s="46"/>
      <c r="BQ871" s="94"/>
      <c r="BR871" s="46"/>
      <c r="BS871" s="46"/>
      <c r="BT871" s="46"/>
      <c r="BU871" s="46"/>
      <c r="BV871" s="46"/>
      <c r="BW871" s="46"/>
      <c r="BX871" s="46"/>
      <c r="BY871" s="46"/>
    </row>
    <row r="872" spans="2:77">
      <c r="B872" s="46"/>
      <c r="C872" s="46"/>
      <c r="D872" s="46"/>
      <c r="E872" s="46"/>
      <c r="F872" s="46"/>
      <c r="G872" s="46"/>
      <c r="H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N872" s="46"/>
      <c r="BO872" s="46"/>
      <c r="BP872" s="46"/>
      <c r="BQ872" s="94"/>
      <c r="BR872" s="46"/>
      <c r="BS872" s="46"/>
      <c r="BT872" s="46"/>
      <c r="BU872" s="46"/>
      <c r="BV872" s="46"/>
      <c r="BW872" s="46"/>
      <c r="BX872" s="46"/>
      <c r="BY872" s="46"/>
    </row>
    <row r="873" spans="2:77">
      <c r="B873" s="46"/>
      <c r="C873" s="46"/>
      <c r="D873" s="46"/>
      <c r="E873" s="46"/>
      <c r="F873" s="46"/>
      <c r="G873" s="46"/>
      <c r="H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N873" s="46"/>
      <c r="BO873" s="46"/>
      <c r="BP873" s="46"/>
      <c r="BQ873" s="94"/>
      <c r="BR873" s="46"/>
      <c r="BS873" s="46"/>
      <c r="BT873" s="46"/>
      <c r="BU873" s="46"/>
      <c r="BV873" s="46"/>
      <c r="BW873" s="46"/>
      <c r="BX873" s="46"/>
      <c r="BY873" s="46"/>
    </row>
    <row r="874" spans="2:77">
      <c r="B874" s="46"/>
      <c r="C874" s="46"/>
      <c r="D874" s="46"/>
      <c r="E874" s="46"/>
      <c r="F874" s="46"/>
      <c r="G874" s="46"/>
      <c r="H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N874" s="46"/>
      <c r="BO874" s="46"/>
      <c r="BP874" s="46"/>
      <c r="BQ874" s="94"/>
      <c r="BR874" s="46"/>
      <c r="BS874" s="46"/>
      <c r="BT874" s="46"/>
      <c r="BU874" s="46"/>
      <c r="BV874" s="46"/>
      <c r="BW874" s="46"/>
      <c r="BX874" s="46"/>
      <c r="BY874" s="46"/>
    </row>
    <row r="875" spans="2:77">
      <c r="B875" s="46"/>
      <c r="C875" s="46"/>
      <c r="D875" s="46"/>
      <c r="E875" s="46"/>
      <c r="F875" s="46"/>
      <c r="G875" s="46"/>
      <c r="H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N875" s="46"/>
      <c r="BO875" s="46"/>
      <c r="BP875" s="46"/>
      <c r="BQ875" s="94"/>
      <c r="BR875" s="46"/>
      <c r="BS875" s="46"/>
      <c r="BT875" s="46"/>
      <c r="BU875" s="46"/>
      <c r="BV875" s="46"/>
      <c r="BW875" s="46"/>
      <c r="BX875" s="46"/>
      <c r="BY875" s="46"/>
    </row>
    <row r="876" spans="2:77">
      <c r="B876" s="46"/>
      <c r="C876" s="46"/>
      <c r="D876" s="46"/>
      <c r="E876" s="46"/>
      <c r="F876" s="46"/>
      <c r="G876" s="46"/>
      <c r="H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N876" s="46"/>
      <c r="BO876" s="46"/>
      <c r="BP876" s="46"/>
      <c r="BQ876" s="94"/>
      <c r="BR876" s="46"/>
      <c r="BS876" s="46"/>
      <c r="BT876" s="46"/>
      <c r="BU876" s="46"/>
      <c r="BV876" s="46"/>
      <c r="BW876" s="46"/>
      <c r="BX876" s="46"/>
      <c r="BY876" s="46"/>
    </row>
    <row r="877" spans="2:77">
      <c r="B877" s="46"/>
      <c r="C877" s="46"/>
      <c r="D877" s="46"/>
      <c r="E877" s="46"/>
      <c r="F877" s="46"/>
      <c r="G877" s="46"/>
      <c r="H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N877" s="46"/>
      <c r="BO877" s="46"/>
      <c r="BP877" s="46"/>
      <c r="BQ877" s="94"/>
      <c r="BR877" s="46"/>
      <c r="BS877" s="46"/>
      <c r="BT877" s="46"/>
      <c r="BU877" s="46"/>
      <c r="BV877" s="46"/>
      <c r="BW877" s="46"/>
      <c r="BX877" s="46"/>
      <c r="BY877" s="46"/>
    </row>
    <row r="878" spans="2:77">
      <c r="B878" s="46"/>
      <c r="C878" s="46"/>
      <c r="D878" s="46"/>
      <c r="E878" s="46"/>
      <c r="F878" s="46"/>
      <c r="G878" s="46"/>
      <c r="H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N878" s="46"/>
      <c r="BO878" s="46"/>
      <c r="BP878" s="46"/>
      <c r="BQ878" s="94"/>
      <c r="BR878" s="46"/>
      <c r="BS878" s="46"/>
      <c r="BT878" s="46"/>
      <c r="BU878" s="46"/>
      <c r="BV878" s="46"/>
      <c r="BW878" s="46"/>
      <c r="BX878" s="46"/>
      <c r="BY878" s="46"/>
    </row>
    <row r="879" spans="2:77">
      <c r="B879" s="46"/>
      <c r="C879" s="46"/>
      <c r="D879" s="46"/>
      <c r="E879" s="46"/>
      <c r="F879" s="46"/>
      <c r="G879" s="46"/>
      <c r="H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N879" s="46"/>
      <c r="BO879" s="46"/>
      <c r="BP879" s="46"/>
      <c r="BQ879" s="94"/>
      <c r="BR879" s="46"/>
      <c r="BS879" s="46"/>
      <c r="BT879" s="46"/>
      <c r="BU879" s="46"/>
      <c r="BV879" s="46"/>
      <c r="BW879" s="46"/>
      <c r="BX879" s="46"/>
      <c r="BY879" s="46"/>
    </row>
    <row r="880" spans="2:77">
      <c r="B880" s="46"/>
      <c r="C880" s="46"/>
      <c r="D880" s="46"/>
      <c r="E880" s="46"/>
      <c r="F880" s="46"/>
      <c r="G880" s="46"/>
      <c r="H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N880" s="46"/>
      <c r="BO880" s="46"/>
      <c r="BP880" s="46"/>
      <c r="BQ880" s="94"/>
      <c r="BR880" s="46"/>
      <c r="BS880" s="46"/>
      <c r="BT880" s="46"/>
      <c r="BU880" s="46"/>
      <c r="BV880" s="46"/>
      <c r="BW880" s="46"/>
      <c r="BX880" s="46"/>
      <c r="BY880" s="46"/>
    </row>
    <row r="881" spans="2:77">
      <c r="B881" s="46"/>
      <c r="C881" s="46"/>
      <c r="D881" s="46"/>
      <c r="E881" s="46"/>
      <c r="F881" s="46"/>
      <c r="G881" s="46"/>
      <c r="H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N881" s="46"/>
      <c r="BO881" s="46"/>
      <c r="BP881" s="46"/>
      <c r="BQ881" s="94"/>
      <c r="BR881" s="46"/>
      <c r="BS881" s="46"/>
      <c r="BT881" s="46"/>
      <c r="BU881" s="46"/>
      <c r="BV881" s="46"/>
      <c r="BW881" s="46"/>
      <c r="BX881" s="46"/>
      <c r="BY881" s="46"/>
    </row>
    <row r="882" spans="2:77">
      <c r="B882" s="46"/>
      <c r="C882" s="46"/>
      <c r="D882" s="46"/>
      <c r="E882" s="46"/>
      <c r="F882" s="46"/>
      <c r="G882" s="46"/>
      <c r="H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N882" s="46"/>
      <c r="BO882" s="46"/>
      <c r="BP882" s="46"/>
      <c r="BQ882" s="94"/>
      <c r="BR882" s="46"/>
      <c r="BS882" s="46"/>
      <c r="BT882" s="46"/>
      <c r="BU882" s="46"/>
      <c r="BV882" s="46"/>
      <c r="BW882" s="46"/>
      <c r="BX882" s="46"/>
      <c r="BY882" s="46"/>
    </row>
    <row r="883" spans="2:77">
      <c r="B883" s="46"/>
      <c r="C883" s="46"/>
      <c r="D883" s="46"/>
      <c r="E883" s="46"/>
      <c r="F883" s="46"/>
      <c r="G883" s="46"/>
      <c r="H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N883" s="46"/>
      <c r="BO883" s="46"/>
      <c r="BP883" s="46"/>
      <c r="BQ883" s="94"/>
      <c r="BR883" s="46"/>
      <c r="BS883" s="46"/>
      <c r="BT883" s="46"/>
      <c r="BU883" s="46"/>
      <c r="BV883" s="46"/>
      <c r="BW883" s="46"/>
      <c r="BX883" s="46"/>
      <c r="BY883" s="46"/>
    </row>
    <row r="884" spans="2:77">
      <c r="B884" s="46"/>
      <c r="C884" s="46"/>
      <c r="D884" s="46"/>
      <c r="E884" s="46"/>
      <c r="F884" s="46"/>
      <c r="G884" s="46"/>
      <c r="H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N884" s="46"/>
      <c r="BO884" s="46"/>
      <c r="BP884" s="46"/>
      <c r="BQ884" s="94"/>
      <c r="BR884" s="46"/>
      <c r="BS884" s="46"/>
      <c r="BT884" s="46"/>
      <c r="BU884" s="46"/>
      <c r="BV884" s="46"/>
      <c r="BW884" s="46"/>
      <c r="BX884" s="46"/>
      <c r="BY884" s="46"/>
    </row>
    <row r="885" spans="2:77">
      <c r="B885" s="46"/>
      <c r="C885" s="46"/>
      <c r="D885" s="46"/>
      <c r="E885" s="46"/>
      <c r="F885" s="46"/>
      <c r="G885" s="46"/>
      <c r="H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N885" s="46"/>
      <c r="BO885" s="46"/>
      <c r="BP885" s="46"/>
      <c r="BQ885" s="94"/>
      <c r="BR885" s="46"/>
      <c r="BS885" s="46"/>
      <c r="BT885" s="46"/>
      <c r="BU885" s="46"/>
      <c r="BV885" s="46"/>
      <c r="BW885" s="46"/>
      <c r="BX885" s="46"/>
      <c r="BY885" s="46"/>
    </row>
    <row r="886" spans="2:77">
      <c r="B886" s="46"/>
      <c r="C886" s="46"/>
      <c r="D886" s="46"/>
      <c r="E886" s="46"/>
      <c r="F886" s="46"/>
      <c r="G886" s="46"/>
      <c r="H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N886" s="46"/>
      <c r="BO886" s="46"/>
      <c r="BP886" s="46"/>
      <c r="BQ886" s="94"/>
      <c r="BR886" s="46"/>
      <c r="BS886" s="46"/>
      <c r="BT886" s="46"/>
      <c r="BU886" s="46"/>
      <c r="BV886" s="46"/>
      <c r="BW886" s="46"/>
      <c r="BX886" s="46"/>
      <c r="BY886" s="46"/>
    </row>
    <row r="887" spans="2:77">
      <c r="B887" s="46"/>
      <c r="C887" s="46"/>
      <c r="D887" s="46"/>
      <c r="E887" s="46"/>
      <c r="F887" s="46"/>
      <c r="G887" s="46"/>
      <c r="H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N887" s="46"/>
      <c r="BO887" s="46"/>
      <c r="BP887" s="46"/>
      <c r="BQ887" s="94"/>
      <c r="BR887" s="46"/>
      <c r="BS887" s="46"/>
      <c r="BT887" s="46"/>
      <c r="BU887" s="46"/>
      <c r="BV887" s="46"/>
      <c r="BW887" s="46"/>
      <c r="BX887" s="46"/>
      <c r="BY887" s="46"/>
    </row>
    <row r="888" spans="2:77">
      <c r="B888" s="46"/>
      <c r="C888" s="46"/>
      <c r="D888" s="46"/>
      <c r="E888" s="46"/>
      <c r="F888" s="46"/>
      <c r="G888" s="46"/>
      <c r="H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N888" s="46"/>
      <c r="BO888" s="46"/>
      <c r="BP888" s="46"/>
      <c r="BQ888" s="94"/>
      <c r="BR888" s="46"/>
      <c r="BS888" s="46"/>
      <c r="BT888" s="46"/>
      <c r="BU888" s="46"/>
      <c r="BV888" s="46"/>
      <c r="BW888" s="46"/>
      <c r="BX888" s="46"/>
      <c r="BY888" s="46"/>
    </row>
    <row r="889" spans="2:77">
      <c r="B889" s="46"/>
      <c r="C889" s="46"/>
      <c r="D889" s="46"/>
      <c r="E889" s="46"/>
      <c r="F889" s="46"/>
      <c r="G889" s="46"/>
      <c r="H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N889" s="46"/>
      <c r="BO889" s="46"/>
      <c r="BP889" s="46"/>
      <c r="BQ889" s="94"/>
      <c r="BR889" s="46"/>
      <c r="BS889" s="46"/>
      <c r="BT889" s="46"/>
      <c r="BU889" s="46"/>
      <c r="BV889" s="46"/>
      <c r="BW889" s="46"/>
      <c r="BX889" s="46"/>
      <c r="BY889" s="46"/>
    </row>
    <row r="890" spans="2:77">
      <c r="B890" s="46"/>
      <c r="C890" s="46"/>
      <c r="D890" s="46"/>
      <c r="E890" s="46"/>
      <c r="F890" s="46"/>
      <c r="G890" s="46"/>
      <c r="H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N890" s="46"/>
      <c r="BO890" s="46"/>
      <c r="BP890" s="46"/>
      <c r="BQ890" s="94"/>
      <c r="BR890" s="46"/>
      <c r="BS890" s="46"/>
      <c r="BT890" s="46"/>
      <c r="BU890" s="46"/>
      <c r="BV890" s="46"/>
      <c r="BW890" s="46"/>
      <c r="BX890" s="46"/>
      <c r="BY890" s="46"/>
    </row>
    <row r="891" spans="2:77">
      <c r="B891" s="46"/>
      <c r="C891" s="46"/>
      <c r="D891" s="46"/>
      <c r="E891" s="46"/>
      <c r="F891" s="46"/>
      <c r="G891" s="46"/>
      <c r="H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N891" s="46"/>
      <c r="BO891" s="46"/>
      <c r="BP891" s="46"/>
      <c r="BQ891" s="94"/>
      <c r="BR891" s="46"/>
      <c r="BS891" s="46"/>
      <c r="BT891" s="46"/>
      <c r="BU891" s="46"/>
      <c r="BV891" s="46"/>
      <c r="BW891" s="46"/>
      <c r="BX891" s="46"/>
      <c r="BY891" s="46"/>
    </row>
    <row r="892" spans="2:77">
      <c r="B892" s="46"/>
      <c r="C892" s="46"/>
      <c r="D892" s="46"/>
      <c r="E892" s="46"/>
      <c r="F892" s="46"/>
      <c r="G892" s="46"/>
      <c r="H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N892" s="46"/>
      <c r="BO892" s="46"/>
      <c r="BP892" s="46"/>
      <c r="BQ892" s="94"/>
      <c r="BR892" s="46"/>
      <c r="BS892" s="46"/>
      <c r="BT892" s="46"/>
      <c r="BU892" s="46"/>
      <c r="BV892" s="46"/>
      <c r="BW892" s="46"/>
      <c r="BX892" s="46"/>
      <c r="BY892" s="46"/>
    </row>
    <row r="893" spans="2:77">
      <c r="B893" s="46"/>
      <c r="C893" s="46"/>
      <c r="D893" s="46"/>
      <c r="E893" s="46"/>
      <c r="F893" s="46"/>
      <c r="G893" s="46"/>
      <c r="H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N893" s="46"/>
      <c r="BO893" s="46"/>
      <c r="BP893" s="46"/>
      <c r="BQ893" s="94"/>
      <c r="BR893" s="46"/>
      <c r="BS893" s="46"/>
      <c r="BT893" s="46"/>
      <c r="BU893" s="46"/>
      <c r="BV893" s="46"/>
      <c r="BW893" s="46"/>
      <c r="BX893" s="46"/>
      <c r="BY893" s="46"/>
    </row>
    <row r="894" spans="2:77">
      <c r="B894" s="46"/>
      <c r="C894" s="46"/>
      <c r="D894" s="46"/>
      <c r="E894" s="46"/>
      <c r="F894" s="46"/>
      <c r="G894" s="46"/>
      <c r="H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N894" s="46"/>
      <c r="BO894" s="46"/>
      <c r="BP894" s="46"/>
      <c r="BQ894" s="94"/>
      <c r="BR894" s="46"/>
      <c r="BS894" s="46"/>
      <c r="BT894" s="46"/>
      <c r="BU894" s="46"/>
      <c r="BV894" s="46"/>
      <c r="BW894" s="46"/>
      <c r="BX894" s="46"/>
      <c r="BY894" s="46"/>
    </row>
    <row r="895" spans="2:77">
      <c r="B895" s="46"/>
      <c r="C895" s="46"/>
      <c r="D895" s="46"/>
      <c r="E895" s="46"/>
      <c r="F895" s="46"/>
      <c r="G895" s="46"/>
      <c r="H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N895" s="46"/>
      <c r="BO895" s="46"/>
      <c r="BP895" s="46"/>
      <c r="BQ895" s="94"/>
      <c r="BR895" s="46"/>
      <c r="BS895" s="46"/>
      <c r="BT895" s="46"/>
      <c r="BU895" s="46"/>
      <c r="BV895" s="46"/>
      <c r="BW895" s="46"/>
      <c r="BX895" s="46"/>
      <c r="BY895" s="46"/>
    </row>
    <row r="896" spans="2:77">
      <c r="B896" s="46"/>
      <c r="C896" s="46"/>
      <c r="D896" s="46"/>
      <c r="E896" s="46"/>
      <c r="F896" s="46"/>
      <c r="G896" s="46"/>
      <c r="H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N896" s="46"/>
      <c r="BO896" s="46"/>
      <c r="BP896" s="46"/>
      <c r="BQ896" s="94"/>
      <c r="BR896" s="46"/>
      <c r="BS896" s="46"/>
      <c r="BT896" s="46"/>
      <c r="BU896" s="46"/>
      <c r="BV896" s="46"/>
      <c r="BW896" s="46"/>
      <c r="BX896" s="46"/>
      <c r="BY896" s="46"/>
    </row>
    <row r="897" spans="2:77">
      <c r="B897" s="46"/>
      <c r="C897" s="46"/>
      <c r="D897" s="46"/>
      <c r="E897" s="46"/>
      <c r="F897" s="46"/>
      <c r="G897" s="46"/>
      <c r="H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N897" s="46"/>
      <c r="BO897" s="46"/>
      <c r="BP897" s="46"/>
      <c r="BQ897" s="94"/>
      <c r="BR897" s="46"/>
      <c r="BS897" s="46"/>
      <c r="BT897" s="46"/>
      <c r="BU897" s="46"/>
      <c r="BV897" s="46"/>
      <c r="BW897" s="46"/>
      <c r="BX897" s="46"/>
      <c r="BY897" s="46"/>
    </row>
    <row r="898" spans="2:77">
      <c r="B898" s="46"/>
      <c r="C898" s="46"/>
      <c r="D898" s="46"/>
      <c r="E898" s="46"/>
      <c r="F898" s="46"/>
      <c r="G898" s="46"/>
      <c r="H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N898" s="46"/>
      <c r="BO898" s="46"/>
      <c r="BP898" s="46"/>
      <c r="BQ898" s="94"/>
      <c r="BR898" s="46"/>
      <c r="BS898" s="46"/>
      <c r="BT898" s="46"/>
      <c r="BU898" s="46"/>
      <c r="BV898" s="46"/>
      <c r="BW898" s="46"/>
      <c r="BX898" s="46"/>
      <c r="BY898" s="46"/>
    </row>
    <row r="899" spans="2:77">
      <c r="B899" s="46"/>
      <c r="C899" s="46"/>
      <c r="D899" s="46"/>
      <c r="E899" s="46"/>
      <c r="F899" s="46"/>
      <c r="G899" s="46"/>
      <c r="H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N899" s="46"/>
      <c r="BO899" s="46"/>
      <c r="BP899" s="46"/>
      <c r="BQ899" s="94"/>
      <c r="BR899" s="46"/>
      <c r="BS899" s="46"/>
      <c r="BT899" s="46"/>
      <c r="BU899" s="46"/>
      <c r="BV899" s="46"/>
      <c r="BW899" s="46"/>
      <c r="BX899" s="46"/>
      <c r="BY899" s="46"/>
    </row>
    <row r="900" spans="2:77">
      <c r="B900" s="46"/>
      <c r="C900" s="46"/>
      <c r="D900" s="46"/>
      <c r="E900" s="46"/>
      <c r="F900" s="46"/>
      <c r="G900" s="46"/>
      <c r="H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N900" s="46"/>
      <c r="BO900" s="46"/>
      <c r="BP900" s="46"/>
      <c r="BQ900" s="94"/>
      <c r="BR900" s="46"/>
      <c r="BS900" s="46"/>
      <c r="BT900" s="46"/>
      <c r="BU900" s="46"/>
      <c r="BV900" s="46"/>
      <c r="BW900" s="46"/>
      <c r="BX900" s="46"/>
      <c r="BY900" s="46"/>
    </row>
    <row r="901" spans="2:77">
      <c r="B901" s="46"/>
      <c r="C901" s="46"/>
      <c r="D901" s="46"/>
      <c r="E901" s="46"/>
      <c r="F901" s="46"/>
      <c r="G901" s="46"/>
      <c r="H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N901" s="46"/>
      <c r="BO901" s="46"/>
      <c r="BP901" s="46"/>
      <c r="BQ901" s="94"/>
      <c r="BR901" s="46"/>
      <c r="BS901" s="46"/>
      <c r="BT901" s="46"/>
      <c r="BU901" s="46"/>
      <c r="BV901" s="46"/>
      <c r="BW901" s="46"/>
      <c r="BX901" s="46"/>
      <c r="BY901" s="46"/>
    </row>
    <row r="902" spans="2:77">
      <c r="B902" s="46"/>
      <c r="C902" s="46"/>
      <c r="D902" s="46"/>
      <c r="E902" s="46"/>
      <c r="F902" s="46"/>
      <c r="G902" s="46"/>
      <c r="H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N902" s="46"/>
      <c r="BO902" s="46"/>
      <c r="BP902" s="46"/>
      <c r="BQ902" s="94"/>
      <c r="BR902" s="46"/>
      <c r="BS902" s="46"/>
      <c r="BT902" s="46"/>
      <c r="BU902" s="46"/>
      <c r="BV902" s="46"/>
      <c r="BW902" s="46"/>
      <c r="BX902" s="46"/>
      <c r="BY902" s="46"/>
    </row>
    <row r="903" spans="2:77">
      <c r="B903" s="46"/>
      <c r="C903" s="46"/>
      <c r="D903" s="46"/>
      <c r="E903" s="46"/>
      <c r="F903" s="46"/>
      <c r="G903" s="46"/>
      <c r="H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N903" s="46"/>
      <c r="BO903" s="46"/>
      <c r="BP903" s="46"/>
      <c r="BQ903" s="94"/>
      <c r="BR903" s="46"/>
      <c r="BS903" s="46"/>
      <c r="BT903" s="46"/>
      <c r="BU903" s="46"/>
      <c r="BV903" s="46"/>
      <c r="BW903" s="46"/>
      <c r="BX903" s="46"/>
      <c r="BY903" s="46"/>
    </row>
    <row r="904" spans="2:77">
      <c r="B904" s="46"/>
      <c r="C904" s="46"/>
      <c r="D904" s="46"/>
      <c r="E904" s="46"/>
      <c r="F904" s="46"/>
      <c r="G904" s="46"/>
      <c r="H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N904" s="46"/>
      <c r="BO904" s="46"/>
      <c r="BP904" s="46"/>
      <c r="BQ904" s="94"/>
      <c r="BR904" s="46"/>
      <c r="BS904" s="46"/>
      <c r="BT904" s="46"/>
      <c r="BU904" s="46"/>
      <c r="BV904" s="46"/>
      <c r="BW904" s="46"/>
      <c r="BX904" s="46"/>
      <c r="BY904" s="46"/>
    </row>
    <row r="905" spans="2:77">
      <c r="B905" s="46"/>
      <c r="C905" s="46"/>
      <c r="D905" s="46"/>
      <c r="E905" s="46"/>
      <c r="F905" s="46"/>
      <c r="G905" s="46"/>
      <c r="H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N905" s="46"/>
      <c r="BO905" s="46"/>
      <c r="BP905" s="46"/>
      <c r="BQ905" s="94"/>
      <c r="BR905" s="46"/>
      <c r="BS905" s="46"/>
      <c r="BT905" s="46"/>
      <c r="BU905" s="46"/>
      <c r="BV905" s="46"/>
      <c r="BW905" s="46"/>
      <c r="BX905" s="46"/>
      <c r="BY905" s="46"/>
    </row>
    <row r="906" spans="2:77">
      <c r="B906" s="46"/>
      <c r="C906" s="46"/>
      <c r="D906" s="46"/>
      <c r="E906" s="46"/>
      <c r="F906" s="46"/>
      <c r="G906" s="46"/>
      <c r="H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N906" s="46"/>
      <c r="BO906" s="46"/>
      <c r="BP906" s="46"/>
      <c r="BQ906" s="94"/>
      <c r="BR906" s="46"/>
      <c r="BS906" s="46"/>
      <c r="BT906" s="46"/>
      <c r="BU906" s="46"/>
      <c r="BV906" s="46"/>
      <c r="BW906" s="46"/>
      <c r="BX906" s="46"/>
      <c r="BY906" s="46"/>
    </row>
    <row r="907" spans="2:77">
      <c r="B907" s="46"/>
      <c r="C907" s="46"/>
      <c r="D907" s="46"/>
      <c r="E907" s="46"/>
      <c r="F907" s="46"/>
      <c r="G907" s="46"/>
      <c r="H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N907" s="46"/>
      <c r="BO907" s="46"/>
      <c r="BP907" s="46"/>
      <c r="BQ907" s="94"/>
      <c r="BR907" s="46"/>
      <c r="BS907" s="46"/>
      <c r="BT907" s="46"/>
      <c r="BU907" s="46"/>
      <c r="BV907" s="46"/>
      <c r="BW907" s="46"/>
      <c r="BX907" s="46"/>
      <c r="BY907" s="46"/>
    </row>
    <row r="908" spans="2:77">
      <c r="B908" s="46"/>
      <c r="C908" s="46"/>
      <c r="D908" s="46"/>
      <c r="E908" s="46"/>
      <c r="F908" s="46"/>
      <c r="G908" s="46"/>
      <c r="H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N908" s="46"/>
      <c r="BO908" s="46"/>
      <c r="BP908" s="46"/>
      <c r="BQ908" s="94"/>
      <c r="BR908" s="46"/>
      <c r="BS908" s="46"/>
      <c r="BT908" s="46"/>
      <c r="BU908" s="46"/>
      <c r="BV908" s="46"/>
      <c r="BW908" s="46"/>
      <c r="BX908" s="46"/>
      <c r="BY908" s="46"/>
    </row>
    <row r="909" spans="2:77">
      <c r="B909" s="46"/>
      <c r="C909" s="46"/>
      <c r="D909" s="46"/>
      <c r="E909" s="46"/>
      <c r="F909" s="46"/>
      <c r="G909" s="46"/>
      <c r="H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N909" s="46"/>
      <c r="BO909" s="46"/>
      <c r="BP909" s="46"/>
      <c r="BQ909" s="94"/>
      <c r="BR909" s="46"/>
      <c r="BS909" s="46"/>
      <c r="BT909" s="46"/>
      <c r="BU909" s="46"/>
      <c r="BV909" s="46"/>
      <c r="BW909" s="46"/>
      <c r="BX909" s="46"/>
      <c r="BY909" s="46"/>
    </row>
    <row r="910" spans="2:77">
      <c r="B910" s="46"/>
      <c r="C910" s="46"/>
      <c r="D910" s="46"/>
      <c r="E910" s="46"/>
      <c r="F910" s="46"/>
      <c r="G910" s="46"/>
      <c r="H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N910" s="46"/>
      <c r="BO910" s="46"/>
      <c r="BP910" s="46"/>
      <c r="BQ910" s="94"/>
      <c r="BR910" s="46"/>
      <c r="BS910" s="46"/>
      <c r="BT910" s="46"/>
      <c r="BU910" s="46"/>
      <c r="BV910" s="46"/>
      <c r="BW910" s="46"/>
      <c r="BX910" s="46"/>
      <c r="BY910" s="46"/>
    </row>
    <row r="911" spans="2:77">
      <c r="B911" s="46"/>
      <c r="C911" s="46"/>
      <c r="D911" s="46"/>
      <c r="E911" s="46"/>
      <c r="F911" s="46"/>
      <c r="G911" s="46"/>
      <c r="H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N911" s="46"/>
      <c r="BO911" s="46"/>
      <c r="BP911" s="46"/>
      <c r="BQ911" s="94"/>
      <c r="BR911" s="46"/>
      <c r="BS911" s="46"/>
      <c r="BT911" s="46"/>
      <c r="BU911" s="46"/>
      <c r="BV911" s="46"/>
      <c r="BW911" s="46"/>
      <c r="BX911" s="46"/>
      <c r="BY911" s="46"/>
    </row>
    <row r="912" spans="2:77">
      <c r="B912" s="46"/>
      <c r="C912" s="46"/>
      <c r="D912" s="46"/>
      <c r="E912" s="46"/>
      <c r="F912" s="46"/>
      <c r="G912" s="46"/>
      <c r="H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N912" s="46"/>
      <c r="BO912" s="46"/>
      <c r="BP912" s="46"/>
      <c r="BQ912" s="94"/>
      <c r="BR912" s="46"/>
      <c r="BS912" s="46"/>
      <c r="BT912" s="46"/>
      <c r="BU912" s="46"/>
      <c r="BV912" s="46"/>
      <c r="BW912" s="46"/>
      <c r="BX912" s="46"/>
      <c r="BY912" s="46"/>
    </row>
    <row r="913" spans="2:77">
      <c r="B913" s="46"/>
      <c r="C913" s="46"/>
      <c r="D913" s="46"/>
      <c r="E913" s="46"/>
      <c r="F913" s="46"/>
      <c r="G913" s="46"/>
      <c r="H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N913" s="46"/>
      <c r="BO913" s="46"/>
      <c r="BP913" s="46"/>
      <c r="BQ913" s="94"/>
      <c r="BR913" s="46"/>
      <c r="BS913" s="46"/>
      <c r="BT913" s="46"/>
      <c r="BU913" s="46"/>
      <c r="BV913" s="46"/>
      <c r="BW913" s="46"/>
      <c r="BX913" s="46"/>
      <c r="BY913" s="46"/>
    </row>
    <row r="914" spans="2:77">
      <c r="B914" s="46"/>
      <c r="C914" s="46"/>
      <c r="D914" s="46"/>
      <c r="E914" s="46"/>
      <c r="F914" s="46"/>
      <c r="G914" s="46"/>
      <c r="H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N914" s="46"/>
      <c r="BO914" s="46"/>
      <c r="BP914" s="46"/>
      <c r="BQ914" s="94"/>
      <c r="BR914" s="46"/>
      <c r="BS914" s="46"/>
      <c r="BT914" s="46"/>
      <c r="BU914" s="46"/>
      <c r="BV914" s="46"/>
      <c r="BW914" s="46"/>
      <c r="BX914" s="46"/>
      <c r="BY914" s="46"/>
    </row>
    <row r="915" spans="2:77">
      <c r="B915" s="46"/>
      <c r="C915" s="46"/>
      <c r="D915" s="46"/>
      <c r="E915" s="46"/>
      <c r="F915" s="46"/>
      <c r="G915" s="46"/>
      <c r="H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N915" s="46"/>
      <c r="BO915" s="46"/>
      <c r="BP915" s="46"/>
      <c r="BQ915" s="94"/>
      <c r="BR915" s="46"/>
      <c r="BS915" s="46"/>
      <c r="BT915" s="46"/>
      <c r="BU915" s="46"/>
      <c r="BV915" s="46"/>
      <c r="BW915" s="46"/>
      <c r="BX915" s="46"/>
      <c r="BY915" s="46"/>
    </row>
    <row r="916" spans="2:77">
      <c r="B916" s="46"/>
      <c r="C916" s="46"/>
      <c r="D916" s="46"/>
      <c r="E916" s="46"/>
      <c r="F916" s="46"/>
      <c r="G916" s="46"/>
      <c r="H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N916" s="46"/>
      <c r="BO916" s="46"/>
      <c r="BP916" s="46"/>
      <c r="BQ916" s="94"/>
      <c r="BR916" s="46"/>
      <c r="BS916" s="46"/>
      <c r="BT916" s="46"/>
      <c r="BU916" s="46"/>
      <c r="BV916" s="46"/>
      <c r="BW916" s="46"/>
      <c r="BX916" s="46"/>
      <c r="BY916" s="46"/>
    </row>
    <row r="917" spans="2:77">
      <c r="B917" s="46"/>
      <c r="C917" s="46"/>
      <c r="D917" s="46"/>
      <c r="E917" s="46"/>
      <c r="F917" s="46"/>
      <c r="G917" s="46"/>
      <c r="H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N917" s="46"/>
      <c r="BO917" s="46"/>
      <c r="BP917" s="46"/>
      <c r="BQ917" s="94"/>
      <c r="BR917" s="46"/>
      <c r="BS917" s="46"/>
      <c r="BT917" s="46"/>
      <c r="BU917" s="46"/>
      <c r="BV917" s="46"/>
      <c r="BW917" s="46"/>
      <c r="BX917" s="46"/>
      <c r="BY917" s="46"/>
    </row>
    <row r="918" spans="2:77">
      <c r="B918" s="46"/>
      <c r="C918" s="46"/>
      <c r="D918" s="46"/>
      <c r="E918" s="46"/>
      <c r="F918" s="46"/>
      <c r="G918" s="46"/>
      <c r="H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N918" s="46"/>
      <c r="BO918" s="46"/>
      <c r="BP918" s="46"/>
      <c r="BQ918" s="94"/>
      <c r="BR918" s="46"/>
      <c r="BS918" s="46"/>
      <c r="BT918" s="46"/>
      <c r="BU918" s="46"/>
      <c r="BV918" s="46"/>
      <c r="BW918" s="46"/>
      <c r="BX918" s="46"/>
      <c r="BY918" s="46"/>
    </row>
    <row r="919" spans="2:77">
      <c r="B919" s="46"/>
      <c r="C919" s="46"/>
      <c r="D919" s="46"/>
      <c r="E919" s="46"/>
      <c r="F919" s="46"/>
      <c r="G919" s="46"/>
      <c r="H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N919" s="46"/>
      <c r="BO919" s="46"/>
      <c r="BP919" s="46"/>
      <c r="BQ919" s="94"/>
      <c r="BR919" s="46"/>
      <c r="BS919" s="46"/>
      <c r="BT919" s="46"/>
      <c r="BU919" s="46"/>
      <c r="BV919" s="46"/>
      <c r="BW919" s="46"/>
      <c r="BX919" s="46"/>
      <c r="BY919" s="46"/>
    </row>
    <row r="920" spans="2:77">
      <c r="B920" s="46"/>
      <c r="C920" s="46"/>
      <c r="D920" s="46"/>
      <c r="E920" s="46"/>
      <c r="F920" s="46"/>
      <c r="G920" s="46"/>
      <c r="H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N920" s="46"/>
      <c r="BO920" s="46"/>
      <c r="BP920" s="46"/>
      <c r="BQ920" s="94"/>
      <c r="BR920" s="46"/>
      <c r="BS920" s="46"/>
      <c r="BT920" s="46"/>
      <c r="BU920" s="46"/>
      <c r="BV920" s="46"/>
      <c r="BW920" s="46"/>
      <c r="BX920" s="46"/>
      <c r="BY920" s="46"/>
    </row>
    <row r="921" spans="2:77">
      <c r="B921" s="46"/>
      <c r="C921" s="46"/>
      <c r="D921" s="46"/>
      <c r="E921" s="46"/>
      <c r="F921" s="46"/>
      <c r="G921" s="46"/>
      <c r="H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N921" s="46"/>
      <c r="BO921" s="46"/>
      <c r="BP921" s="46"/>
      <c r="BQ921" s="94"/>
      <c r="BR921" s="46"/>
      <c r="BS921" s="46"/>
      <c r="BT921" s="46"/>
      <c r="BU921" s="46"/>
      <c r="BV921" s="46"/>
      <c r="BW921" s="46"/>
      <c r="BX921" s="46"/>
      <c r="BY921" s="46"/>
    </row>
    <row r="922" spans="2:77">
      <c r="B922" s="46"/>
      <c r="C922" s="46"/>
      <c r="D922" s="46"/>
      <c r="E922" s="46"/>
      <c r="F922" s="46"/>
      <c r="G922" s="46"/>
      <c r="H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N922" s="46"/>
      <c r="BO922" s="46"/>
      <c r="BP922" s="46"/>
      <c r="BQ922" s="94"/>
      <c r="BR922" s="46"/>
      <c r="BS922" s="46"/>
      <c r="BT922" s="46"/>
      <c r="BU922" s="46"/>
      <c r="BV922" s="46"/>
      <c r="BW922" s="46"/>
      <c r="BX922" s="46"/>
      <c r="BY922" s="46"/>
    </row>
    <row r="923" spans="2:77">
      <c r="B923" s="46"/>
      <c r="C923" s="46"/>
      <c r="D923" s="46"/>
      <c r="E923" s="46"/>
      <c r="F923" s="46"/>
      <c r="G923" s="46"/>
      <c r="H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N923" s="46"/>
      <c r="BO923" s="46"/>
      <c r="BP923" s="46"/>
      <c r="BQ923" s="94"/>
      <c r="BR923" s="46"/>
      <c r="BS923" s="46"/>
      <c r="BT923" s="46"/>
      <c r="BU923" s="46"/>
      <c r="BV923" s="46"/>
      <c r="BW923" s="46"/>
      <c r="BX923" s="46"/>
      <c r="BY923" s="46"/>
    </row>
    <row r="924" spans="2:77">
      <c r="B924" s="46"/>
      <c r="C924" s="46"/>
      <c r="D924" s="46"/>
      <c r="E924" s="46"/>
      <c r="F924" s="46"/>
      <c r="G924" s="46"/>
      <c r="H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N924" s="46"/>
      <c r="BO924" s="46"/>
      <c r="BP924" s="46"/>
      <c r="BQ924" s="94"/>
      <c r="BR924" s="46"/>
      <c r="BS924" s="46"/>
      <c r="BT924" s="46"/>
      <c r="BU924" s="46"/>
      <c r="BV924" s="46"/>
      <c r="BW924" s="46"/>
      <c r="BX924" s="46"/>
      <c r="BY924" s="46"/>
    </row>
    <row r="925" spans="2:77">
      <c r="B925" s="46"/>
      <c r="C925" s="46"/>
      <c r="D925" s="46"/>
      <c r="E925" s="46"/>
      <c r="F925" s="46"/>
      <c r="G925" s="46"/>
      <c r="H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N925" s="46"/>
      <c r="BO925" s="46"/>
      <c r="BP925" s="46"/>
      <c r="BQ925" s="94"/>
      <c r="BR925" s="46"/>
      <c r="BS925" s="46"/>
      <c r="BT925" s="46"/>
      <c r="BU925" s="46"/>
      <c r="BV925" s="46"/>
      <c r="BW925" s="46"/>
      <c r="BX925" s="46"/>
      <c r="BY925" s="46"/>
    </row>
    <row r="926" spans="2:77">
      <c r="B926" s="46"/>
      <c r="C926" s="46"/>
      <c r="D926" s="46"/>
      <c r="E926" s="46"/>
      <c r="F926" s="46"/>
      <c r="G926" s="46"/>
      <c r="H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N926" s="46"/>
      <c r="BO926" s="46"/>
      <c r="BP926" s="46"/>
      <c r="BQ926" s="94"/>
      <c r="BR926" s="46"/>
      <c r="BS926" s="46"/>
      <c r="BT926" s="46"/>
      <c r="BU926" s="46"/>
      <c r="BV926" s="46"/>
      <c r="BW926" s="46"/>
      <c r="BX926" s="46"/>
      <c r="BY926" s="46"/>
    </row>
    <row r="927" spans="2:77">
      <c r="B927" s="46"/>
      <c r="C927" s="46"/>
      <c r="D927" s="46"/>
      <c r="E927" s="46"/>
      <c r="F927" s="46"/>
      <c r="G927" s="46"/>
      <c r="H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N927" s="46"/>
      <c r="BO927" s="46"/>
      <c r="BP927" s="46"/>
      <c r="BQ927" s="94"/>
      <c r="BR927" s="46"/>
      <c r="BS927" s="46"/>
      <c r="BT927" s="46"/>
      <c r="BU927" s="46"/>
      <c r="BV927" s="46"/>
      <c r="BW927" s="46"/>
      <c r="BX927" s="46"/>
      <c r="BY927" s="46"/>
    </row>
    <row r="928" spans="2:77">
      <c r="B928" s="46"/>
      <c r="C928" s="46"/>
      <c r="D928" s="46"/>
      <c r="E928" s="46"/>
      <c r="F928" s="46"/>
      <c r="G928" s="46"/>
      <c r="H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N928" s="46"/>
      <c r="BO928" s="46"/>
      <c r="BP928" s="46"/>
      <c r="BQ928" s="94"/>
      <c r="BR928" s="46"/>
      <c r="BS928" s="46"/>
      <c r="BT928" s="46"/>
      <c r="BU928" s="46"/>
      <c r="BV928" s="46"/>
      <c r="BW928" s="46"/>
      <c r="BX928" s="46"/>
      <c r="BY928" s="46"/>
    </row>
    <row r="929" spans="2:77">
      <c r="B929" s="46"/>
      <c r="C929" s="46"/>
      <c r="D929" s="46"/>
      <c r="E929" s="46"/>
      <c r="F929" s="46"/>
      <c r="G929" s="46"/>
      <c r="H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N929" s="46"/>
      <c r="BO929" s="46"/>
      <c r="BP929" s="46"/>
      <c r="BQ929" s="94"/>
      <c r="BR929" s="46"/>
      <c r="BS929" s="46"/>
      <c r="BT929" s="46"/>
      <c r="BU929" s="46"/>
      <c r="BV929" s="46"/>
      <c r="BW929" s="46"/>
      <c r="BX929" s="46"/>
      <c r="BY929" s="46"/>
    </row>
    <row r="930" spans="2:77">
      <c r="B930" s="46"/>
      <c r="C930" s="46"/>
      <c r="D930" s="46"/>
      <c r="E930" s="46"/>
      <c r="F930" s="46"/>
      <c r="G930" s="46"/>
      <c r="H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N930" s="46"/>
      <c r="BO930" s="46"/>
      <c r="BP930" s="46"/>
      <c r="BQ930" s="94"/>
      <c r="BR930" s="46"/>
      <c r="BS930" s="46"/>
      <c r="BT930" s="46"/>
      <c r="BU930" s="46"/>
      <c r="BV930" s="46"/>
      <c r="BW930" s="46"/>
      <c r="BX930" s="46"/>
      <c r="BY930" s="46"/>
    </row>
    <row r="931" spans="2:77">
      <c r="B931" s="46"/>
      <c r="C931" s="46"/>
      <c r="D931" s="46"/>
      <c r="E931" s="46"/>
      <c r="F931" s="46"/>
      <c r="G931" s="46"/>
      <c r="H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N931" s="46"/>
      <c r="BO931" s="46"/>
      <c r="BP931" s="46"/>
      <c r="BQ931" s="94"/>
      <c r="BR931" s="46"/>
      <c r="BS931" s="46"/>
      <c r="BT931" s="46"/>
      <c r="BU931" s="46"/>
      <c r="BV931" s="46"/>
      <c r="BW931" s="46"/>
      <c r="BX931" s="46"/>
      <c r="BY931" s="46"/>
    </row>
    <row r="932" spans="2:77">
      <c r="B932" s="46"/>
      <c r="C932" s="46"/>
      <c r="D932" s="46"/>
      <c r="E932" s="46"/>
      <c r="F932" s="46"/>
      <c r="G932" s="46"/>
      <c r="H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N932" s="46"/>
      <c r="BO932" s="46"/>
      <c r="BP932" s="46"/>
      <c r="BQ932" s="94"/>
      <c r="BR932" s="46"/>
      <c r="BS932" s="46"/>
      <c r="BT932" s="46"/>
      <c r="BU932" s="46"/>
      <c r="BV932" s="46"/>
      <c r="BW932" s="46"/>
      <c r="BX932" s="46"/>
      <c r="BY932" s="46"/>
    </row>
    <row r="933" spans="2:77">
      <c r="B933" s="46"/>
      <c r="C933" s="46"/>
      <c r="D933" s="46"/>
      <c r="E933" s="46"/>
      <c r="F933" s="46"/>
      <c r="G933" s="46"/>
      <c r="H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N933" s="46"/>
      <c r="BO933" s="46"/>
      <c r="BP933" s="46"/>
      <c r="BQ933" s="94"/>
      <c r="BR933" s="46"/>
      <c r="BS933" s="46"/>
      <c r="BT933" s="46"/>
      <c r="BU933" s="46"/>
      <c r="BV933" s="46"/>
      <c r="BW933" s="46"/>
      <c r="BX933" s="46"/>
      <c r="BY933" s="46"/>
    </row>
    <row r="934" spans="2:77">
      <c r="B934" s="46"/>
      <c r="C934" s="46"/>
      <c r="D934" s="46"/>
      <c r="E934" s="46"/>
      <c r="F934" s="46"/>
      <c r="G934" s="46"/>
      <c r="H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N934" s="46"/>
      <c r="BO934" s="46"/>
      <c r="BP934" s="46"/>
      <c r="BQ934" s="94"/>
      <c r="BR934" s="46"/>
      <c r="BS934" s="46"/>
      <c r="BT934" s="46"/>
      <c r="BU934" s="46"/>
      <c r="BV934" s="46"/>
      <c r="BW934" s="46"/>
      <c r="BX934" s="46"/>
      <c r="BY934" s="46"/>
    </row>
    <row r="935" spans="2:77">
      <c r="B935" s="46"/>
      <c r="C935" s="46"/>
      <c r="D935" s="46"/>
      <c r="E935" s="46"/>
      <c r="F935" s="46"/>
      <c r="G935" s="46"/>
      <c r="H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N935" s="46"/>
      <c r="BO935" s="46"/>
      <c r="BP935" s="46"/>
      <c r="BQ935" s="94"/>
      <c r="BR935" s="46"/>
      <c r="BS935" s="46"/>
      <c r="BT935" s="46"/>
      <c r="BU935" s="46"/>
      <c r="BV935" s="46"/>
      <c r="BW935" s="46"/>
      <c r="BX935" s="46"/>
      <c r="BY935" s="46"/>
    </row>
    <row r="936" spans="2:77">
      <c r="B936" s="46"/>
      <c r="C936" s="46"/>
      <c r="D936" s="46"/>
      <c r="E936" s="46"/>
      <c r="F936" s="46"/>
      <c r="G936" s="46"/>
      <c r="H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N936" s="46"/>
      <c r="BO936" s="46"/>
      <c r="BP936" s="46"/>
      <c r="BQ936" s="94"/>
      <c r="BR936" s="46"/>
      <c r="BS936" s="46"/>
      <c r="BT936" s="46"/>
      <c r="BU936" s="46"/>
      <c r="BV936" s="46"/>
      <c r="BW936" s="46"/>
      <c r="BX936" s="46"/>
      <c r="BY936" s="46"/>
    </row>
    <row r="937" spans="2:77">
      <c r="B937" s="46"/>
      <c r="C937" s="46"/>
      <c r="D937" s="46"/>
      <c r="E937" s="46"/>
      <c r="F937" s="46"/>
      <c r="G937" s="46"/>
      <c r="H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N937" s="46"/>
      <c r="BO937" s="46"/>
      <c r="BP937" s="46"/>
      <c r="BQ937" s="94"/>
      <c r="BR937" s="46"/>
      <c r="BS937" s="46"/>
      <c r="BT937" s="46"/>
      <c r="BU937" s="46"/>
      <c r="BV937" s="46"/>
      <c r="BW937" s="46"/>
      <c r="BX937" s="46"/>
      <c r="BY937" s="46"/>
    </row>
    <row r="938" spans="2:77">
      <c r="B938" s="46"/>
      <c r="C938" s="46"/>
      <c r="D938" s="46"/>
      <c r="E938" s="46"/>
      <c r="F938" s="46"/>
      <c r="G938" s="46"/>
      <c r="H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N938" s="46"/>
      <c r="BO938" s="46"/>
      <c r="BP938" s="46"/>
      <c r="BQ938" s="94"/>
      <c r="BR938" s="46"/>
      <c r="BS938" s="46"/>
      <c r="BT938" s="46"/>
      <c r="BU938" s="46"/>
      <c r="BV938" s="46"/>
      <c r="BW938" s="46"/>
      <c r="BX938" s="46"/>
      <c r="BY938" s="46"/>
    </row>
    <row r="939" spans="2:77">
      <c r="B939" s="46"/>
      <c r="C939" s="46"/>
      <c r="D939" s="46"/>
      <c r="E939" s="46"/>
      <c r="F939" s="46"/>
      <c r="G939" s="46"/>
      <c r="H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N939" s="46"/>
      <c r="BO939" s="46"/>
      <c r="BP939" s="46"/>
      <c r="BQ939" s="94"/>
      <c r="BR939" s="46"/>
      <c r="BS939" s="46"/>
      <c r="BT939" s="46"/>
      <c r="BU939" s="46"/>
      <c r="BV939" s="46"/>
      <c r="BW939" s="46"/>
      <c r="BX939" s="46"/>
      <c r="BY939" s="46"/>
    </row>
    <row r="940" spans="2:77">
      <c r="B940" s="46"/>
      <c r="C940" s="46"/>
      <c r="D940" s="46"/>
      <c r="E940" s="46"/>
      <c r="F940" s="46"/>
      <c r="G940" s="46"/>
      <c r="H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N940" s="46"/>
      <c r="BO940" s="46"/>
      <c r="BP940" s="46"/>
      <c r="BQ940" s="94"/>
      <c r="BR940" s="46"/>
      <c r="BS940" s="46"/>
      <c r="BT940" s="46"/>
      <c r="BU940" s="46"/>
      <c r="BV940" s="46"/>
      <c r="BW940" s="46"/>
      <c r="BX940" s="46"/>
      <c r="BY940" s="46"/>
    </row>
    <row r="941" spans="2:77">
      <c r="B941" s="46"/>
      <c r="C941" s="46"/>
      <c r="D941" s="46"/>
      <c r="E941" s="46"/>
      <c r="F941" s="46"/>
      <c r="G941" s="46"/>
      <c r="H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N941" s="46"/>
      <c r="BO941" s="46"/>
      <c r="BP941" s="46"/>
      <c r="BQ941" s="94"/>
      <c r="BR941" s="46"/>
      <c r="BS941" s="46"/>
      <c r="BT941" s="46"/>
      <c r="BU941" s="46"/>
      <c r="BV941" s="46"/>
      <c r="BW941" s="46"/>
      <c r="BX941" s="46"/>
      <c r="BY941" s="46"/>
    </row>
    <row r="942" spans="2:77">
      <c r="B942" s="46"/>
      <c r="C942" s="46"/>
      <c r="D942" s="46"/>
      <c r="E942" s="46"/>
      <c r="F942" s="46"/>
      <c r="G942" s="46"/>
      <c r="H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N942" s="46"/>
      <c r="BO942" s="46"/>
      <c r="BP942" s="46"/>
      <c r="BQ942" s="94"/>
      <c r="BR942" s="46"/>
      <c r="BS942" s="46"/>
      <c r="BT942" s="46"/>
      <c r="BU942" s="46"/>
      <c r="BV942" s="46"/>
      <c r="BW942" s="46"/>
      <c r="BX942" s="46"/>
      <c r="BY942" s="46"/>
    </row>
    <row r="943" spans="2:77">
      <c r="B943" s="46"/>
      <c r="C943" s="46"/>
      <c r="D943" s="46"/>
      <c r="E943" s="46"/>
      <c r="F943" s="46"/>
      <c r="G943" s="46"/>
      <c r="H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N943" s="46"/>
      <c r="BO943" s="46"/>
      <c r="BP943" s="46"/>
      <c r="BQ943" s="94"/>
      <c r="BR943" s="46"/>
      <c r="BS943" s="46"/>
      <c r="BT943" s="46"/>
      <c r="BU943" s="46"/>
      <c r="BV943" s="46"/>
      <c r="BW943" s="46"/>
      <c r="BX943" s="46"/>
      <c r="BY943" s="46"/>
    </row>
    <row r="944" spans="2:77">
      <c r="B944" s="46"/>
      <c r="C944" s="46"/>
      <c r="D944" s="46"/>
      <c r="E944" s="46"/>
      <c r="F944" s="46"/>
      <c r="G944" s="46"/>
      <c r="H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N944" s="46"/>
      <c r="BO944" s="46"/>
      <c r="BP944" s="46"/>
      <c r="BQ944" s="94"/>
      <c r="BR944" s="46"/>
      <c r="BS944" s="46"/>
      <c r="BT944" s="46"/>
      <c r="BU944" s="46"/>
      <c r="BV944" s="46"/>
      <c r="BW944" s="46"/>
      <c r="BX944" s="46"/>
      <c r="BY944" s="46"/>
    </row>
    <row r="945" spans="2:77">
      <c r="B945" s="46"/>
      <c r="C945" s="46"/>
      <c r="D945" s="46"/>
      <c r="E945" s="46"/>
      <c r="F945" s="46"/>
      <c r="G945" s="46"/>
      <c r="H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N945" s="46"/>
      <c r="BO945" s="46"/>
      <c r="BP945" s="46"/>
      <c r="BQ945" s="94"/>
      <c r="BR945" s="46"/>
      <c r="BS945" s="46"/>
      <c r="BT945" s="46"/>
      <c r="BU945" s="46"/>
      <c r="BV945" s="46"/>
      <c r="BW945" s="46"/>
      <c r="BX945" s="46"/>
      <c r="BY945" s="46"/>
    </row>
    <row r="946" spans="2:77">
      <c r="B946" s="46"/>
      <c r="C946" s="46"/>
      <c r="D946" s="46"/>
      <c r="E946" s="46"/>
      <c r="F946" s="46"/>
      <c r="G946" s="46"/>
      <c r="H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N946" s="46"/>
      <c r="BO946" s="46"/>
      <c r="BP946" s="46"/>
      <c r="BQ946" s="94"/>
      <c r="BR946" s="46"/>
      <c r="BS946" s="46"/>
      <c r="BT946" s="46"/>
      <c r="BU946" s="46"/>
      <c r="BV946" s="46"/>
      <c r="BW946" s="46"/>
      <c r="BX946" s="46"/>
      <c r="BY946" s="46"/>
    </row>
    <row r="947" spans="2:77">
      <c r="B947" s="46"/>
      <c r="C947" s="46"/>
      <c r="D947" s="46"/>
      <c r="E947" s="46"/>
      <c r="F947" s="46"/>
      <c r="G947" s="46"/>
      <c r="H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N947" s="46"/>
      <c r="BO947" s="46"/>
      <c r="BP947" s="46"/>
      <c r="BQ947" s="94"/>
      <c r="BR947" s="46"/>
      <c r="BS947" s="46"/>
      <c r="BT947" s="46"/>
      <c r="BU947" s="46"/>
      <c r="BV947" s="46"/>
      <c r="BW947" s="46"/>
      <c r="BX947" s="46"/>
      <c r="BY947" s="46"/>
    </row>
    <row r="948" spans="2:77">
      <c r="B948" s="46"/>
      <c r="C948" s="46"/>
      <c r="D948" s="46"/>
      <c r="E948" s="46"/>
      <c r="F948" s="46"/>
      <c r="G948" s="46"/>
      <c r="H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N948" s="46"/>
      <c r="BO948" s="46"/>
      <c r="BP948" s="46"/>
      <c r="BQ948" s="94"/>
      <c r="BR948" s="46"/>
      <c r="BS948" s="46"/>
      <c r="BT948" s="46"/>
      <c r="BU948" s="46"/>
      <c r="BV948" s="46"/>
      <c r="BW948" s="46"/>
      <c r="BX948" s="46"/>
      <c r="BY948" s="46"/>
    </row>
    <row r="949" spans="2:77">
      <c r="B949" s="46"/>
      <c r="C949" s="46"/>
      <c r="D949" s="46"/>
      <c r="E949" s="46"/>
      <c r="F949" s="46"/>
      <c r="G949" s="46"/>
      <c r="H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N949" s="46"/>
      <c r="BO949" s="46"/>
      <c r="BP949" s="46"/>
      <c r="BQ949" s="94"/>
      <c r="BR949" s="46"/>
      <c r="BS949" s="46"/>
      <c r="BT949" s="46"/>
      <c r="BU949" s="46"/>
      <c r="BV949" s="46"/>
      <c r="BW949" s="46"/>
      <c r="BX949" s="46"/>
      <c r="BY949" s="46"/>
    </row>
    <row r="950" spans="2:77">
      <c r="B950" s="46"/>
      <c r="C950" s="46"/>
      <c r="D950" s="46"/>
      <c r="E950" s="46"/>
      <c r="F950" s="46"/>
      <c r="G950" s="46"/>
      <c r="H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N950" s="46"/>
      <c r="BO950" s="46"/>
      <c r="BP950" s="46"/>
      <c r="BQ950" s="94"/>
      <c r="BR950" s="46"/>
      <c r="BS950" s="46"/>
      <c r="BT950" s="46"/>
      <c r="BU950" s="46"/>
      <c r="BV950" s="46"/>
      <c r="BW950" s="46"/>
      <c r="BX950" s="46"/>
      <c r="BY950" s="46"/>
    </row>
    <row r="951" spans="2:77">
      <c r="B951" s="46"/>
      <c r="C951" s="46"/>
      <c r="D951" s="46"/>
      <c r="E951" s="46"/>
      <c r="F951" s="46"/>
      <c r="G951" s="46"/>
      <c r="H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N951" s="46"/>
      <c r="BO951" s="46"/>
      <c r="BP951" s="46"/>
      <c r="BQ951" s="94"/>
      <c r="BR951" s="46"/>
      <c r="BS951" s="46"/>
      <c r="BT951" s="46"/>
      <c r="BU951" s="46"/>
      <c r="BV951" s="46"/>
      <c r="BW951" s="46"/>
      <c r="BX951" s="46"/>
      <c r="BY951" s="46"/>
    </row>
    <row r="952" spans="2:77">
      <c r="B952" s="46"/>
      <c r="C952" s="46"/>
      <c r="D952" s="46"/>
      <c r="E952" s="46"/>
      <c r="F952" s="46"/>
      <c r="G952" s="46"/>
      <c r="H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N952" s="46"/>
      <c r="BO952" s="46"/>
      <c r="BP952" s="46"/>
      <c r="BQ952" s="94"/>
      <c r="BR952" s="46"/>
      <c r="BS952" s="46"/>
      <c r="BT952" s="46"/>
      <c r="BU952" s="46"/>
      <c r="BV952" s="46"/>
      <c r="BW952" s="46"/>
      <c r="BX952" s="46"/>
      <c r="BY952" s="46"/>
    </row>
    <row r="953" spans="2:77">
      <c r="B953" s="46"/>
      <c r="C953" s="46"/>
      <c r="D953" s="46"/>
      <c r="E953" s="46"/>
      <c r="F953" s="46"/>
      <c r="G953" s="46"/>
      <c r="H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N953" s="46"/>
      <c r="BO953" s="46"/>
      <c r="BP953" s="46"/>
      <c r="BQ953" s="94"/>
      <c r="BR953" s="46"/>
      <c r="BS953" s="46"/>
      <c r="BT953" s="46"/>
      <c r="BU953" s="46"/>
      <c r="BV953" s="46"/>
      <c r="BW953" s="46"/>
      <c r="BX953" s="46"/>
      <c r="BY953" s="46"/>
    </row>
    <row r="954" spans="2:77">
      <c r="B954" s="46"/>
      <c r="C954" s="46"/>
      <c r="D954" s="46"/>
      <c r="E954" s="46"/>
      <c r="F954" s="46"/>
      <c r="G954" s="46"/>
      <c r="H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N954" s="46"/>
      <c r="BO954" s="46"/>
      <c r="BP954" s="46"/>
      <c r="BQ954" s="94"/>
      <c r="BR954" s="46"/>
      <c r="BS954" s="46"/>
      <c r="BT954" s="46"/>
      <c r="BU954" s="46"/>
      <c r="BV954" s="46"/>
      <c r="BW954" s="46"/>
      <c r="BX954" s="46"/>
      <c r="BY954" s="46"/>
    </row>
    <row r="955" spans="2:77">
      <c r="B955" s="46"/>
      <c r="C955" s="46"/>
      <c r="D955" s="46"/>
      <c r="E955" s="46"/>
      <c r="F955" s="46"/>
      <c r="G955" s="46"/>
      <c r="H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N955" s="46"/>
      <c r="BO955" s="46"/>
      <c r="BP955" s="46"/>
      <c r="BQ955" s="94"/>
      <c r="BR955" s="46"/>
      <c r="BS955" s="46"/>
      <c r="BT955" s="46"/>
      <c r="BU955" s="46"/>
      <c r="BV955" s="46"/>
      <c r="BW955" s="46"/>
      <c r="BX955" s="46"/>
      <c r="BY955" s="46"/>
    </row>
    <row r="956" spans="2:77">
      <c r="B956" s="46"/>
      <c r="C956" s="46"/>
      <c r="D956" s="46"/>
      <c r="E956" s="46"/>
      <c r="F956" s="46"/>
      <c r="G956" s="46"/>
      <c r="H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N956" s="46"/>
      <c r="BO956" s="46"/>
      <c r="BP956" s="46"/>
      <c r="BQ956" s="94"/>
      <c r="BR956" s="46"/>
      <c r="BS956" s="46"/>
      <c r="BT956" s="46"/>
      <c r="BU956" s="46"/>
      <c r="BV956" s="46"/>
      <c r="BW956" s="46"/>
      <c r="BX956" s="46"/>
      <c r="BY956" s="46"/>
    </row>
    <row r="957" spans="2:77">
      <c r="B957" s="46"/>
      <c r="C957" s="46"/>
      <c r="D957" s="46"/>
      <c r="E957" s="46"/>
      <c r="F957" s="46"/>
      <c r="G957" s="46"/>
      <c r="H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N957" s="46"/>
      <c r="BO957" s="46"/>
      <c r="BP957" s="46"/>
      <c r="BQ957" s="94"/>
      <c r="BR957" s="46"/>
      <c r="BS957" s="46"/>
      <c r="BT957" s="46"/>
      <c r="BU957" s="46"/>
      <c r="BV957" s="46"/>
      <c r="BW957" s="46"/>
      <c r="BX957" s="46"/>
      <c r="BY957" s="46"/>
    </row>
    <row r="958" spans="2:77">
      <c r="B958" s="46"/>
      <c r="C958" s="46"/>
      <c r="D958" s="46"/>
      <c r="E958" s="46"/>
      <c r="F958" s="46"/>
      <c r="G958" s="46"/>
      <c r="H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N958" s="46"/>
      <c r="BO958" s="46"/>
      <c r="BP958" s="46"/>
      <c r="BQ958" s="94"/>
      <c r="BR958" s="46"/>
      <c r="BS958" s="46"/>
      <c r="BT958" s="46"/>
      <c r="BU958" s="46"/>
      <c r="BV958" s="46"/>
      <c r="BW958" s="46"/>
      <c r="BX958" s="46"/>
      <c r="BY958" s="46"/>
    </row>
    <row r="959" spans="2:77">
      <c r="B959" s="46"/>
      <c r="C959" s="46"/>
      <c r="D959" s="46"/>
      <c r="E959" s="46"/>
      <c r="F959" s="46"/>
      <c r="G959" s="46"/>
      <c r="H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N959" s="46"/>
      <c r="BO959" s="46"/>
      <c r="BP959" s="46"/>
      <c r="BQ959" s="94"/>
      <c r="BR959" s="46"/>
      <c r="BS959" s="46"/>
      <c r="BT959" s="46"/>
      <c r="BU959" s="46"/>
      <c r="BV959" s="46"/>
      <c r="BW959" s="46"/>
      <c r="BX959" s="46"/>
      <c r="BY959" s="46"/>
    </row>
    <row r="960" spans="2:77">
      <c r="B960" s="46"/>
      <c r="C960" s="46"/>
      <c r="D960" s="46"/>
      <c r="E960" s="46"/>
      <c r="F960" s="46"/>
      <c r="G960" s="46"/>
      <c r="H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N960" s="46"/>
      <c r="BO960" s="46"/>
      <c r="BP960" s="46"/>
      <c r="BQ960" s="94"/>
      <c r="BR960" s="46"/>
      <c r="BS960" s="46"/>
      <c r="BT960" s="46"/>
      <c r="BU960" s="46"/>
      <c r="BV960" s="46"/>
      <c r="BW960" s="46"/>
      <c r="BX960" s="46"/>
      <c r="BY960" s="46"/>
    </row>
    <row r="961" spans="2:77">
      <c r="B961" s="46"/>
      <c r="C961" s="46"/>
      <c r="D961" s="46"/>
      <c r="E961" s="46"/>
      <c r="F961" s="46"/>
      <c r="G961" s="46"/>
      <c r="H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N961" s="46"/>
      <c r="BO961" s="46"/>
      <c r="BP961" s="46"/>
      <c r="BQ961" s="94"/>
      <c r="BR961" s="46"/>
      <c r="BS961" s="46"/>
      <c r="BT961" s="46"/>
      <c r="BU961" s="46"/>
      <c r="BV961" s="46"/>
      <c r="BW961" s="46"/>
      <c r="BX961" s="46"/>
      <c r="BY961" s="46"/>
    </row>
    <row r="962" spans="2:77">
      <c r="B962" s="46"/>
      <c r="C962" s="46"/>
      <c r="D962" s="46"/>
      <c r="E962" s="46"/>
      <c r="F962" s="46"/>
      <c r="G962" s="46"/>
      <c r="H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N962" s="46"/>
      <c r="BO962" s="46"/>
      <c r="BP962" s="46"/>
      <c r="BQ962" s="94"/>
      <c r="BR962" s="46"/>
      <c r="BS962" s="46"/>
      <c r="BT962" s="46"/>
      <c r="BU962" s="46"/>
      <c r="BV962" s="46"/>
      <c r="BW962" s="46"/>
      <c r="BX962" s="46"/>
      <c r="BY962" s="46"/>
    </row>
    <row r="963" spans="2:77">
      <c r="B963" s="46"/>
      <c r="C963" s="46"/>
      <c r="D963" s="46"/>
      <c r="E963" s="46"/>
      <c r="F963" s="46"/>
      <c r="G963" s="46"/>
      <c r="H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N963" s="46"/>
      <c r="BO963" s="46"/>
      <c r="BP963" s="46"/>
      <c r="BQ963" s="94"/>
      <c r="BR963" s="46"/>
      <c r="BS963" s="46"/>
      <c r="BT963" s="46"/>
      <c r="BU963" s="46"/>
      <c r="BV963" s="46"/>
      <c r="BW963" s="46"/>
      <c r="BX963" s="46"/>
      <c r="BY963" s="46"/>
    </row>
    <row r="964" spans="2:77">
      <c r="B964" s="46"/>
      <c r="C964" s="46"/>
      <c r="D964" s="46"/>
      <c r="E964" s="46"/>
      <c r="F964" s="46"/>
      <c r="G964" s="46"/>
      <c r="H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N964" s="46"/>
      <c r="BO964" s="46"/>
      <c r="BP964" s="46"/>
      <c r="BQ964" s="94"/>
      <c r="BR964" s="46"/>
      <c r="BS964" s="46"/>
      <c r="BT964" s="46"/>
      <c r="BU964" s="46"/>
      <c r="BV964" s="46"/>
      <c r="BW964" s="46"/>
      <c r="BX964" s="46"/>
      <c r="BY964" s="46"/>
    </row>
    <row r="965" spans="2:77">
      <c r="B965" s="46"/>
      <c r="C965" s="46"/>
      <c r="D965" s="46"/>
      <c r="E965" s="46"/>
      <c r="F965" s="46"/>
      <c r="G965" s="46"/>
      <c r="H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N965" s="46"/>
      <c r="BO965" s="46"/>
      <c r="BP965" s="46"/>
      <c r="BQ965" s="94"/>
      <c r="BR965" s="46"/>
      <c r="BS965" s="46"/>
      <c r="BT965" s="46"/>
      <c r="BU965" s="46"/>
      <c r="BV965" s="46"/>
      <c r="BW965" s="46"/>
      <c r="BX965" s="46"/>
      <c r="BY965" s="46"/>
    </row>
    <row r="966" spans="2:77">
      <c r="B966" s="46"/>
      <c r="C966" s="46"/>
      <c r="D966" s="46"/>
      <c r="E966" s="46"/>
      <c r="F966" s="46"/>
      <c r="G966" s="46"/>
      <c r="H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N966" s="46"/>
      <c r="BO966" s="46"/>
      <c r="BP966" s="46"/>
      <c r="BQ966" s="94"/>
      <c r="BR966" s="46"/>
      <c r="BS966" s="46"/>
      <c r="BT966" s="46"/>
      <c r="BU966" s="46"/>
      <c r="BV966" s="46"/>
      <c r="BW966" s="46"/>
      <c r="BX966" s="46"/>
      <c r="BY966" s="46"/>
    </row>
    <row r="967" spans="2:77">
      <c r="B967" s="46"/>
      <c r="C967" s="46"/>
      <c r="D967" s="46"/>
      <c r="E967" s="46"/>
      <c r="F967" s="46"/>
      <c r="G967" s="46"/>
      <c r="H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N967" s="46"/>
      <c r="BO967" s="46"/>
      <c r="BP967" s="46"/>
      <c r="BQ967" s="94"/>
      <c r="BR967" s="46"/>
      <c r="BS967" s="46"/>
      <c r="BT967" s="46"/>
      <c r="BU967" s="46"/>
      <c r="BV967" s="46"/>
      <c r="BW967" s="46"/>
      <c r="BX967" s="46"/>
      <c r="BY967" s="46"/>
    </row>
    <row r="968" spans="2:77">
      <c r="B968" s="46"/>
      <c r="C968" s="46"/>
      <c r="D968" s="46"/>
      <c r="E968" s="46"/>
      <c r="F968" s="46"/>
      <c r="G968" s="46"/>
      <c r="H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N968" s="46"/>
      <c r="BO968" s="46"/>
      <c r="BP968" s="46"/>
      <c r="BQ968" s="94"/>
      <c r="BR968" s="46"/>
      <c r="BS968" s="46"/>
      <c r="BT968" s="46"/>
      <c r="BU968" s="46"/>
      <c r="BV968" s="46"/>
      <c r="BW968" s="46"/>
      <c r="BX968" s="46"/>
      <c r="BY968" s="46"/>
    </row>
    <row r="969" spans="2:77">
      <c r="B969" s="46"/>
      <c r="C969" s="46"/>
      <c r="D969" s="46"/>
      <c r="E969" s="46"/>
      <c r="F969" s="46"/>
      <c r="G969" s="46"/>
      <c r="H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N969" s="46"/>
      <c r="BO969" s="46"/>
      <c r="BP969" s="46"/>
      <c r="BQ969" s="94"/>
      <c r="BR969" s="46"/>
      <c r="BS969" s="46"/>
      <c r="BT969" s="46"/>
      <c r="BU969" s="46"/>
      <c r="BV969" s="46"/>
      <c r="BW969" s="46"/>
      <c r="BX969" s="46"/>
      <c r="BY969" s="46"/>
    </row>
    <row r="970" spans="2:77">
      <c r="B970" s="46"/>
      <c r="C970" s="46"/>
      <c r="D970" s="46"/>
      <c r="E970" s="46"/>
      <c r="F970" s="46"/>
      <c r="G970" s="46"/>
      <c r="H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N970" s="46"/>
      <c r="BO970" s="46"/>
      <c r="BP970" s="46"/>
      <c r="BQ970" s="94"/>
      <c r="BR970" s="46"/>
      <c r="BS970" s="46"/>
      <c r="BT970" s="46"/>
      <c r="BU970" s="46"/>
      <c r="BV970" s="46"/>
      <c r="BW970" s="46"/>
      <c r="BX970" s="46"/>
      <c r="BY970" s="46"/>
    </row>
    <row r="971" spans="2:77">
      <c r="B971" s="46"/>
      <c r="C971" s="46"/>
      <c r="D971" s="46"/>
      <c r="E971" s="46"/>
      <c r="F971" s="46"/>
      <c r="G971" s="46"/>
      <c r="H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N971" s="46"/>
      <c r="BO971" s="46"/>
      <c r="BP971" s="46"/>
      <c r="BQ971" s="94"/>
      <c r="BR971" s="46"/>
      <c r="BS971" s="46"/>
      <c r="BT971" s="46"/>
      <c r="BU971" s="46"/>
      <c r="BV971" s="46"/>
      <c r="BW971" s="46"/>
      <c r="BX971" s="46"/>
      <c r="BY971" s="46"/>
    </row>
    <row r="972" spans="2:77">
      <c r="B972" s="46"/>
      <c r="C972" s="46"/>
      <c r="D972" s="46"/>
      <c r="E972" s="46"/>
      <c r="F972" s="46"/>
      <c r="G972" s="46"/>
      <c r="H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N972" s="46"/>
      <c r="BO972" s="46"/>
      <c r="BP972" s="46"/>
      <c r="BQ972" s="94"/>
      <c r="BR972" s="46"/>
      <c r="BS972" s="46"/>
      <c r="BT972" s="46"/>
      <c r="BU972" s="46"/>
      <c r="BV972" s="46"/>
      <c r="BW972" s="46"/>
      <c r="BX972" s="46"/>
      <c r="BY972" s="46"/>
    </row>
    <row r="973" spans="2:77">
      <c r="B973" s="46"/>
      <c r="C973" s="46"/>
      <c r="D973" s="46"/>
      <c r="E973" s="46"/>
      <c r="F973" s="46"/>
      <c r="G973" s="46"/>
      <c r="H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N973" s="46"/>
      <c r="BO973" s="46"/>
      <c r="BP973" s="46"/>
      <c r="BQ973" s="94"/>
      <c r="BR973" s="46"/>
      <c r="BS973" s="46"/>
      <c r="BT973" s="46"/>
      <c r="BU973" s="46"/>
      <c r="BV973" s="46"/>
      <c r="BW973" s="46"/>
      <c r="BX973" s="46"/>
      <c r="BY973" s="46"/>
    </row>
    <row r="974" spans="2:77">
      <c r="B974" s="46"/>
      <c r="C974" s="46"/>
      <c r="D974" s="46"/>
      <c r="E974" s="46"/>
      <c r="F974" s="46"/>
      <c r="G974" s="46"/>
      <c r="H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N974" s="46"/>
      <c r="BO974" s="46"/>
      <c r="BP974" s="46"/>
      <c r="BQ974" s="94"/>
      <c r="BR974" s="46"/>
      <c r="BS974" s="46"/>
      <c r="BT974" s="46"/>
      <c r="BU974" s="46"/>
      <c r="BV974" s="46"/>
      <c r="BW974" s="46"/>
      <c r="BX974" s="46"/>
      <c r="BY974" s="46"/>
    </row>
    <row r="975" spans="2:77">
      <c r="B975" s="46"/>
      <c r="C975" s="46"/>
      <c r="D975" s="46"/>
      <c r="E975" s="46"/>
      <c r="F975" s="46"/>
      <c r="G975" s="46"/>
      <c r="H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N975" s="46"/>
      <c r="BO975" s="46"/>
      <c r="BP975" s="46"/>
      <c r="BQ975" s="94"/>
      <c r="BR975" s="46"/>
      <c r="BS975" s="46"/>
      <c r="BT975" s="46"/>
      <c r="BU975" s="46"/>
      <c r="BV975" s="46"/>
      <c r="BW975" s="46"/>
      <c r="BX975" s="46"/>
      <c r="BY975" s="46"/>
    </row>
    <row r="976" spans="2:77">
      <c r="B976" s="46"/>
      <c r="C976" s="46"/>
      <c r="D976" s="46"/>
      <c r="E976" s="46"/>
      <c r="F976" s="46"/>
      <c r="G976" s="46"/>
      <c r="H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N976" s="46"/>
      <c r="BO976" s="46"/>
      <c r="BP976" s="46"/>
      <c r="BQ976" s="94"/>
      <c r="BR976" s="46"/>
      <c r="BS976" s="46"/>
      <c r="BT976" s="46"/>
      <c r="BU976" s="46"/>
      <c r="BV976" s="46"/>
      <c r="BW976" s="46"/>
      <c r="BX976" s="46"/>
      <c r="BY976" s="46"/>
    </row>
    <row r="977" spans="2:77">
      <c r="B977" s="46"/>
      <c r="C977" s="46"/>
      <c r="D977" s="46"/>
      <c r="E977" s="46"/>
      <c r="F977" s="46"/>
      <c r="G977" s="46"/>
      <c r="H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N977" s="46"/>
      <c r="BO977" s="46"/>
      <c r="BP977" s="46"/>
      <c r="BQ977" s="94"/>
      <c r="BR977" s="46"/>
      <c r="BS977" s="46"/>
      <c r="BT977" s="46"/>
      <c r="BU977" s="46"/>
      <c r="BV977" s="46"/>
      <c r="BW977" s="46"/>
      <c r="BX977" s="46"/>
      <c r="BY977" s="46"/>
    </row>
    <row r="978" spans="2:77">
      <c r="B978" s="46"/>
      <c r="C978" s="46"/>
      <c r="D978" s="46"/>
      <c r="E978" s="46"/>
      <c r="F978" s="46"/>
      <c r="G978" s="46"/>
      <c r="H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N978" s="46"/>
      <c r="BO978" s="46"/>
      <c r="BP978" s="46"/>
      <c r="BQ978" s="94"/>
      <c r="BR978" s="46"/>
      <c r="BS978" s="46"/>
      <c r="BT978" s="46"/>
      <c r="BU978" s="46"/>
      <c r="BV978" s="46"/>
      <c r="BW978" s="46"/>
      <c r="BX978" s="46"/>
      <c r="BY978" s="46"/>
    </row>
    <row r="979" spans="2:77">
      <c r="B979" s="46"/>
      <c r="C979" s="46"/>
      <c r="D979" s="46"/>
      <c r="E979" s="46"/>
      <c r="F979" s="46"/>
      <c r="G979" s="46"/>
      <c r="H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N979" s="46"/>
      <c r="BO979" s="46"/>
      <c r="BP979" s="46"/>
      <c r="BQ979" s="94"/>
      <c r="BR979" s="46"/>
      <c r="BS979" s="46"/>
      <c r="BT979" s="46"/>
      <c r="BU979" s="46"/>
      <c r="BV979" s="46"/>
      <c r="BW979" s="46"/>
      <c r="BX979" s="46"/>
      <c r="BY979" s="46"/>
    </row>
    <row r="980" spans="2:77">
      <c r="B980" s="46"/>
      <c r="C980" s="46"/>
      <c r="D980" s="46"/>
      <c r="E980" s="46"/>
      <c r="F980" s="46"/>
      <c r="G980" s="46"/>
      <c r="H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N980" s="46"/>
      <c r="BO980" s="46"/>
      <c r="BP980" s="46"/>
      <c r="BQ980" s="94"/>
      <c r="BR980" s="46"/>
      <c r="BS980" s="46"/>
      <c r="BT980" s="46"/>
      <c r="BU980" s="46"/>
      <c r="BV980" s="46"/>
      <c r="BW980" s="46"/>
      <c r="BX980" s="46"/>
      <c r="BY980" s="46"/>
    </row>
    <row r="981" spans="2:77">
      <c r="B981" s="46"/>
      <c r="C981" s="46"/>
      <c r="D981" s="46"/>
      <c r="E981" s="46"/>
      <c r="F981" s="46"/>
      <c r="G981" s="46"/>
      <c r="H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N981" s="46"/>
      <c r="BO981" s="46"/>
      <c r="BP981" s="46"/>
      <c r="BQ981" s="94"/>
      <c r="BR981" s="46"/>
      <c r="BS981" s="46"/>
      <c r="BT981" s="46"/>
      <c r="BU981" s="46"/>
      <c r="BV981" s="46"/>
      <c r="BW981" s="46"/>
      <c r="BX981" s="46"/>
      <c r="BY981" s="46"/>
    </row>
    <row r="982" spans="2:77">
      <c r="B982" s="46"/>
      <c r="C982" s="46"/>
      <c r="D982" s="46"/>
      <c r="E982" s="46"/>
      <c r="F982" s="46"/>
      <c r="G982" s="46"/>
      <c r="H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N982" s="46"/>
      <c r="BO982" s="46"/>
      <c r="BP982" s="46"/>
      <c r="BQ982" s="94"/>
      <c r="BR982" s="46"/>
      <c r="BS982" s="46"/>
      <c r="BT982" s="46"/>
      <c r="BU982" s="46"/>
      <c r="BV982" s="46"/>
      <c r="BW982" s="46"/>
      <c r="BX982" s="46"/>
      <c r="BY982" s="46"/>
    </row>
    <row r="983" spans="2:77">
      <c r="B983" s="46"/>
      <c r="C983" s="46"/>
      <c r="D983" s="46"/>
      <c r="E983" s="46"/>
      <c r="F983" s="46"/>
      <c r="G983" s="46"/>
      <c r="H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N983" s="46"/>
      <c r="BO983" s="46"/>
      <c r="BP983" s="46"/>
      <c r="BQ983" s="94"/>
      <c r="BR983" s="46"/>
      <c r="BS983" s="46"/>
      <c r="BT983" s="46"/>
      <c r="BU983" s="46"/>
      <c r="BV983" s="46"/>
      <c r="BW983" s="46"/>
      <c r="BX983" s="46"/>
      <c r="BY983" s="46"/>
    </row>
    <row r="984" spans="2:77">
      <c r="B984" s="46"/>
      <c r="C984" s="46"/>
      <c r="D984" s="46"/>
      <c r="E984" s="46"/>
      <c r="F984" s="46"/>
      <c r="G984" s="46"/>
      <c r="H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N984" s="46"/>
      <c r="BO984" s="46"/>
      <c r="BP984" s="46"/>
      <c r="BQ984" s="94"/>
      <c r="BR984" s="46"/>
      <c r="BS984" s="46"/>
      <c r="BT984" s="46"/>
      <c r="BU984" s="46"/>
      <c r="BV984" s="46"/>
      <c r="BW984" s="46"/>
      <c r="BX984" s="46"/>
      <c r="BY984" s="46"/>
    </row>
    <row r="985" spans="2:77">
      <c r="B985" s="46"/>
      <c r="C985" s="46"/>
      <c r="D985" s="46"/>
      <c r="E985" s="46"/>
      <c r="F985" s="46"/>
      <c r="G985" s="46"/>
      <c r="H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N985" s="46"/>
      <c r="BO985" s="46"/>
      <c r="BP985" s="46"/>
      <c r="BQ985" s="94"/>
      <c r="BR985" s="46"/>
      <c r="BS985" s="46"/>
      <c r="BT985" s="46"/>
      <c r="BU985" s="46"/>
      <c r="BV985" s="46"/>
      <c r="BW985" s="46"/>
      <c r="BX985" s="46"/>
      <c r="BY985" s="46"/>
    </row>
    <row r="986" spans="2:77">
      <c r="B986" s="46"/>
      <c r="C986" s="46"/>
      <c r="D986" s="46"/>
      <c r="E986" s="46"/>
      <c r="F986" s="46"/>
      <c r="G986" s="46"/>
      <c r="H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N986" s="46"/>
      <c r="BO986" s="46"/>
      <c r="BP986" s="46"/>
      <c r="BQ986" s="94"/>
      <c r="BR986" s="46"/>
      <c r="BS986" s="46"/>
      <c r="BT986" s="46"/>
      <c r="BU986" s="46"/>
      <c r="BV986" s="46"/>
      <c r="BW986" s="46"/>
      <c r="BX986" s="46"/>
      <c r="BY986" s="46"/>
    </row>
    <row r="987" spans="2:77">
      <c r="B987" s="46"/>
      <c r="C987" s="46"/>
      <c r="D987" s="46"/>
      <c r="E987" s="46"/>
      <c r="F987" s="46"/>
      <c r="G987" s="46"/>
      <c r="H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N987" s="46"/>
      <c r="BO987" s="46"/>
      <c r="BP987" s="46"/>
      <c r="BQ987" s="94"/>
      <c r="BR987" s="46"/>
      <c r="BS987" s="46"/>
      <c r="BT987" s="46"/>
      <c r="BU987" s="46"/>
      <c r="BV987" s="46"/>
      <c r="BW987" s="46"/>
      <c r="BX987" s="46"/>
      <c r="BY987" s="46"/>
    </row>
    <row r="988" spans="2:77">
      <c r="B988" s="46"/>
      <c r="C988" s="46"/>
      <c r="D988" s="46"/>
      <c r="E988" s="46"/>
      <c r="F988" s="46"/>
      <c r="G988" s="46"/>
      <c r="H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N988" s="46"/>
      <c r="BO988" s="46"/>
      <c r="BP988" s="46"/>
      <c r="BQ988" s="94"/>
      <c r="BR988" s="46"/>
      <c r="BS988" s="46"/>
      <c r="BT988" s="46"/>
      <c r="BU988" s="46"/>
      <c r="BV988" s="46"/>
      <c r="BW988" s="46"/>
      <c r="BX988" s="46"/>
      <c r="BY988" s="46"/>
    </row>
    <row r="989" spans="2:77">
      <c r="B989" s="46"/>
      <c r="C989" s="46"/>
      <c r="D989" s="46"/>
      <c r="E989" s="46"/>
      <c r="F989" s="46"/>
      <c r="G989" s="46"/>
      <c r="H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N989" s="46"/>
      <c r="BO989" s="46"/>
      <c r="BP989" s="46"/>
      <c r="BQ989" s="94"/>
      <c r="BR989" s="46"/>
      <c r="BS989" s="46"/>
      <c r="BT989" s="46"/>
      <c r="BU989" s="46"/>
      <c r="BV989" s="46"/>
      <c r="BW989" s="46"/>
      <c r="BX989" s="46"/>
      <c r="BY989" s="46"/>
    </row>
    <row r="990" spans="2:77">
      <c r="B990" s="46"/>
      <c r="C990" s="46"/>
      <c r="D990" s="46"/>
      <c r="E990" s="46"/>
      <c r="F990" s="46"/>
      <c r="G990" s="46"/>
      <c r="H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N990" s="46"/>
      <c r="BO990" s="46"/>
      <c r="BP990" s="46"/>
      <c r="BQ990" s="94"/>
      <c r="BR990" s="46"/>
      <c r="BS990" s="46"/>
      <c r="BT990" s="46"/>
      <c r="BU990" s="46"/>
      <c r="BV990" s="46"/>
      <c r="BW990" s="46"/>
      <c r="BX990" s="46"/>
      <c r="BY990" s="46"/>
    </row>
    <row r="991" spans="2:77">
      <c r="B991" s="46"/>
      <c r="C991" s="46"/>
      <c r="D991" s="46"/>
      <c r="E991" s="46"/>
      <c r="F991" s="46"/>
      <c r="G991" s="46"/>
      <c r="H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N991" s="46"/>
      <c r="BO991" s="46"/>
      <c r="BP991" s="46"/>
      <c r="BQ991" s="94"/>
      <c r="BR991" s="46"/>
      <c r="BS991" s="46"/>
      <c r="BT991" s="46"/>
      <c r="BU991" s="46"/>
      <c r="BV991" s="46"/>
      <c r="BW991" s="46"/>
      <c r="BX991" s="46"/>
      <c r="BY991" s="46"/>
    </row>
    <row r="992" spans="2:77">
      <c r="B992" s="46"/>
      <c r="C992" s="46"/>
      <c r="D992" s="46"/>
      <c r="E992" s="46"/>
      <c r="F992" s="46"/>
      <c r="G992" s="46"/>
      <c r="H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N992" s="46"/>
      <c r="BO992" s="46"/>
      <c r="BP992" s="46"/>
      <c r="BQ992" s="94"/>
      <c r="BR992" s="46"/>
      <c r="BS992" s="46"/>
      <c r="BT992" s="46"/>
      <c r="BU992" s="46"/>
      <c r="BV992" s="46"/>
      <c r="BW992" s="46"/>
      <c r="BX992" s="46"/>
      <c r="BY992" s="46"/>
    </row>
    <row r="993" spans="2:77">
      <c r="B993" s="46"/>
      <c r="C993" s="46"/>
      <c r="D993" s="46"/>
      <c r="E993" s="46"/>
      <c r="F993" s="46"/>
      <c r="G993" s="46"/>
      <c r="H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N993" s="46"/>
      <c r="BO993" s="46"/>
      <c r="BP993" s="46"/>
      <c r="BQ993" s="94"/>
      <c r="BR993" s="46"/>
      <c r="BS993" s="46"/>
      <c r="BT993" s="46"/>
      <c r="BU993" s="46"/>
      <c r="BV993" s="46"/>
      <c r="BW993" s="46"/>
      <c r="BX993" s="46"/>
      <c r="BY993" s="46"/>
    </row>
    <row r="994" spans="2:77">
      <c r="B994" s="46"/>
      <c r="C994" s="46"/>
      <c r="D994" s="46"/>
      <c r="E994" s="46"/>
      <c r="F994" s="46"/>
      <c r="G994" s="46"/>
      <c r="H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N994" s="46"/>
      <c r="BO994" s="46"/>
      <c r="BP994" s="46"/>
      <c r="BQ994" s="94"/>
      <c r="BR994" s="46"/>
      <c r="BS994" s="46"/>
      <c r="BT994" s="46"/>
      <c r="BU994" s="46"/>
      <c r="BV994" s="46"/>
      <c r="BW994" s="46"/>
      <c r="BX994" s="46"/>
      <c r="BY994" s="46"/>
    </row>
    <row r="995" spans="2:77">
      <c r="B995" s="46"/>
      <c r="C995" s="46"/>
      <c r="D995" s="46"/>
      <c r="E995" s="46"/>
      <c r="F995" s="46"/>
      <c r="G995" s="46"/>
      <c r="H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N995" s="46"/>
      <c r="BO995" s="46"/>
      <c r="BP995" s="46"/>
      <c r="BQ995" s="94"/>
      <c r="BR995" s="46"/>
      <c r="BS995" s="46"/>
      <c r="BT995" s="46"/>
      <c r="BU995" s="46"/>
      <c r="BV995" s="46"/>
      <c r="BW995" s="46"/>
      <c r="BX995" s="46"/>
      <c r="BY995" s="46"/>
    </row>
    <row r="996" spans="2:77">
      <c r="B996" s="46"/>
      <c r="C996" s="46"/>
      <c r="D996" s="46"/>
      <c r="E996" s="46"/>
      <c r="F996" s="46"/>
      <c r="G996" s="46"/>
      <c r="H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N996" s="46"/>
      <c r="BO996" s="46"/>
      <c r="BP996" s="46"/>
      <c r="BQ996" s="94"/>
      <c r="BR996" s="46"/>
      <c r="BS996" s="46"/>
      <c r="BT996" s="46"/>
      <c r="BU996" s="46"/>
      <c r="BV996" s="46"/>
      <c r="BW996" s="46"/>
      <c r="BX996" s="46"/>
      <c r="BY996" s="46"/>
    </row>
    <row r="997" spans="2:77">
      <c r="B997" s="46"/>
      <c r="C997" s="46"/>
      <c r="D997" s="46"/>
      <c r="E997" s="46"/>
      <c r="F997" s="46"/>
      <c r="G997" s="46"/>
      <c r="H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N997" s="46"/>
      <c r="BO997" s="46"/>
      <c r="BP997" s="46"/>
      <c r="BQ997" s="94"/>
      <c r="BR997" s="46"/>
      <c r="BS997" s="46"/>
      <c r="BT997" s="46"/>
      <c r="BU997" s="46"/>
      <c r="BV997" s="46"/>
      <c r="BW997" s="46"/>
      <c r="BX997" s="46"/>
      <c r="BY997" s="46"/>
    </row>
    <row r="998" spans="2:77">
      <c r="B998" s="46"/>
      <c r="C998" s="46"/>
      <c r="D998" s="46"/>
      <c r="E998" s="46"/>
      <c r="F998" s="46"/>
      <c r="G998" s="46"/>
      <c r="H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N998" s="46"/>
      <c r="BO998" s="46"/>
      <c r="BP998" s="46"/>
      <c r="BQ998" s="94"/>
      <c r="BR998" s="46"/>
      <c r="BS998" s="46"/>
      <c r="BT998" s="46"/>
      <c r="BU998" s="46"/>
      <c r="BV998" s="46"/>
      <c r="BW998" s="46"/>
      <c r="BX998" s="46"/>
      <c r="BY998" s="46"/>
    </row>
    <row r="999" spans="2:77">
      <c r="B999" s="46"/>
      <c r="C999" s="46"/>
      <c r="D999" s="46"/>
      <c r="E999" s="46"/>
      <c r="F999" s="46"/>
      <c r="G999" s="46"/>
      <c r="H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N999" s="46"/>
      <c r="BO999" s="46"/>
      <c r="BP999" s="46"/>
      <c r="BQ999" s="94"/>
      <c r="BR999" s="46"/>
      <c r="BS999" s="46"/>
      <c r="BT999" s="46"/>
      <c r="BU999" s="46"/>
      <c r="BV999" s="46"/>
      <c r="BW999" s="46"/>
      <c r="BX999" s="46"/>
      <c r="BY999" s="46"/>
    </row>
    <row r="1000" spans="2:77">
      <c r="B1000" s="46"/>
      <c r="C1000" s="46"/>
      <c r="D1000" s="46"/>
      <c r="E1000" s="46"/>
      <c r="F1000" s="46"/>
      <c r="G1000" s="46"/>
      <c r="H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N1000" s="46"/>
      <c r="BO1000" s="46"/>
      <c r="BP1000" s="46"/>
      <c r="BQ1000" s="94"/>
      <c r="BR1000" s="46"/>
      <c r="BS1000" s="46"/>
      <c r="BT1000" s="46"/>
      <c r="BU1000" s="46"/>
      <c r="BV1000" s="46"/>
      <c r="BW1000" s="46"/>
      <c r="BX1000" s="46"/>
      <c r="BY1000" s="46"/>
    </row>
    <row r="1001" spans="2:77">
      <c r="B1001" s="46"/>
      <c r="C1001" s="46"/>
      <c r="D1001" s="46"/>
      <c r="E1001" s="46"/>
      <c r="F1001" s="46"/>
      <c r="G1001" s="46"/>
      <c r="H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N1001" s="46"/>
      <c r="BO1001" s="46"/>
      <c r="BP1001" s="46"/>
      <c r="BQ1001" s="94"/>
      <c r="BR1001" s="46"/>
      <c r="BS1001" s="46"/>
      <c r="BT1001" s="46"/>
      <c r="BU1001" s="46"/>
      <c r="BV1001" s="46"/>
      <c r="BW1001" s="46"/>
      <c r="BX1001" s="46"/>
      <c r="BY1001" s="46"/>
    </row>
    <row r="1002" spans="2:77">
      <c r="B1002" s="46"/>
      <c r="C1002" s="46"/>
      <c r="D1002" s="46"/>
      <c r="E1002" s="46"/>
      <c r="F1002" s="46"/>
      <c r="G1002" s="46"/>
      <c r="H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N1002" s="46"/>
      <c r="BO1002" s="46"/>
      <c r="BP1002" s="46"/>
      <c r="BQ1002" s="94"/>
      <c r="BR1002" s="46"/>
      <c r="BS1002" s="46"/>
      <c r="BT1002" s="46"/>
      <c r="BU1002" s="46"/>
      <c r="BV1002" s="46"/>
      <c r="BW1002" s="46"/>
      <c r="BX1002" s="46"/>
      <c r="BY1002" s="46"/>
    </row>
    <row r="1003" spans="2:77">
      <c r="B1003" s="46"/>
      <c r="C1003" s="46"/>
      <c r="D1003" s="46"/>
      <c r="E1003" s="46"/>
      <c r="F1003" s="46"/>
      <c r="G1003" s="46"/>
      <c r="H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N1003" s="46"/>
      <c r="BO1003" s="46"/>
      <c r="BP1003" s="46"/>
      <c r="BQ1003" s="94"/>
      <c r="BR1003" s="46"/>
      <c r="BS1003" s="46"/>
      <c r="BT1003" s="46"/>
      <c r="BU1003" s="46"/>
      <c r="BV1003" s="46"/>
      <c r="BW1003" s="46"/>
      <c r="BX1003" s="46"/>
      <c r="BY1003" s="46"/>
    </row>
    <row r="1004" spans="2:77">
      <c r="B1004" s="46"/>
      <c r="C1004" s="46"/>
      <c r="D1004" s="46"/>
      <c r="E1004" s="46"/>
      <c r="F1004" s="46"/>
      <c r="G1004" s="46"/>
      <c r="H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N1004" s="46"/>
      <c r="BO1004" s="46"/>
      <c r="BP1004" s="46"/>
      <c r="BQ1004" s="94"/>
      <c r="BR1004" s="46"/>
      <c r="BS1004" s="46"/>
      <c r="BT1004" s="46"/>
      <c r="BU1004" s="46"/>
      <c r="BV1004" s="46"/>
      <c r="BW1004" s="46"/>
      <c r="BX1004" s="46"/>
      <c r="BY1004" s="46"/>
    </row>
    <row r="1005" spans="2:77">
      <c r="B1005" s="46"/>
      <c r="C1005" s="46"/>
      <c r="D1005" s="46"/>
      <c r="E1005" s="46"/>
      <c r="F1005" s="46"/>
      <c r="G1005" s="46"/>
      <c r="H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N1005" s="46"/>
      <c r="BO1005" s="46"/>
      <c r="BP1005" s="46"/>
      <c r="BQ1005" s="94"/>
      <c r="BR1005" s="46"/>
      <c r="BS1005" s="46"/>
      <c r="BT1005" s="46"/>
      <c r="BU1005" s="46"/>
      <c r="BV1005" s="46"/>
      <c r="BW1005" s="46"/>
      <c r="BX1005" s="46"/>
      <c r="BY1005" s="46"/>
    </row>
    <row r="1006" spans="2:77">
      <c r="B1006" s="46"/>
      <c r="C1006" s="46"/>
      <c r="D1006" s="46"/>
      <c r="E1006" s="46"/>
      <c r="F1006" s="46"/>
      <c r="G1006" s="46"/>
      <c r="H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N1006" s="46"/>
      <c r="BO1006" s="46"/>
      <c r="BP1006" s="46"/>
      <c r="BQ1006" s="94"/>
      <c r="BR1006" s="46"/>
      <c r="BS1006" s="46"/>
      <c r="BT1006" s="46"/>
      <c r="BU1006" s="46"/>
      <c r="BV1006" s="46"/>
      <c r="BW1006" s="46"/>
      <c r="BX1006" s="46"/>
      <c r="BY1006" s="46"/>
    </row>
    <row r="1007" spans="2:77">
      <c r="B1007" s="46"/>
      <c r="C1007" s="46"/>
      <c r="D1007" s="46"/>
      <c r="E1007" s="46"/>
      <c r="F1007" s="46"/>
      <c r="G1007" s="46"/>
      <c r="H1007" s="46"/>
      <c r="BA1007" s="46"/>
      <c r="BB1007" s="46"/>
      <c r="BC1007" s="46"/>
      <c r="BD1007" s="46"/>
      <c r="BE1007" s="46"/>
      <c r="BF1007" s="46"/>
      <c r="BG1007" s="46"/>
    </row>
  </sheetData>
  <pageMargins left="0.7" right="0.7" top="0.75" bottom="0.75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showGridLines="0" topLeftCell="A5" zoomScaleNormal="100" workbookViewId="0">
      <selection activeCell="D9" sqref="D9"/>
    </sheetView>
  </sheetViews>
  <sheetFormatPr defaultColWidth="16" defaultRowHeight="15"/>
  <cols>
    <col min="1" max="1" width="36.5703125" customWidth="1"/>
    <col min="2" max="2" width="63.140625" customWidth="1"/>
    <col min="3" max="25" width="11.140625" customWidth="1"/>
  </cols>
  <sheetData>
    <row r="1" spans="1:2" ht="15.75" customHeight="1">
      <c r="A1" s="104" t="s">
        <v>143</v>
      </c>
      <c r="B1" s="104"/>
    </row>
    <row r="2" spans="1:2" ht="15.75" customHeight="1">
      <c r="A2" s="104"/>
      <c r="B2" s="104"/>
    </row>
    <row r="3" spans="1:2" ht="16.5" customHeight="1">
      <c r="A3" s="77" t="s">
        <v>144</v>
      </c>
      <c r="B3" s="77" t="s">
        <v>145</v>
      </c>
    </row>
    <row r="4" spans="1:2" ht="16.5" customHeight="1">
      <c r="A4" s="78" t="s">
        <v>146</v>
      </c>
      <c r="B4" s="78" t="s">
        <v>147</v>
      </c>
    </row>
    <row r="5" spans="1:2" ht="16.5" customHeight="1">
      <c r="A5" s="79" t="s">
        <v>148</v>
      </c>
      <c r="B5" s="79" t="s">
        <v>149</v>
      </c>
    </row>
    <row r="6" spans="1:2" ht="37.5" customHeight="1">
      <c r="A6" s="79" t="s">
        <v>150</v>
      </c>
      <c r="B6" s="79" t="s">
        <v>151</v>
      </c>
    </row>
    <row r="7" spans="1:2" ht="37.5" customHeight="1">
      <c r="A7" s="79" t="s">
        <v>152</v>
      </c>
      <c r="B7" s="79" t="s">
        <v>153</v>
      </c>
    </row>
    <row r="8" spans="1:2" ht="16.5" customHeight="1">
      <c r="A8" s="79" t="s">
        <v>154</v>
      </c>
      <c r="B8" s="79" t="s">
        <v>155</v>
      </c>
    </row>
    <row r="9" spans="1:2" ht="16.5" customHeight="1">
      <c r="A9" s="80" t="s">
        <v>156</v>
      </c>
      <c r="B9" s="80" t="s">
        <v>157</v>
      </c>
    </row>
    <row r="10" spans="1:2" ht="16.5" customHeight="1">
      <c r="A10" s="77" t="s">
        <v>158</v>
      </c>
      <c r="B10" s="77" t="s">
        <v>159</v>
      </c>
    </row>
    <row r="11" spans="1:2" ht="37.5" customHeight="1">
      <c r="A11" s="81" t="s">
        <v>160</v>
      </c>
      <c r="B11" s="81" t="s">
        <v>161</v>
      </c>
    </row>
    <row r="12" spans="1:2" ht="16.5" customHeight="1">
      <c r="A12" s="82" t="s">
        <v>162</v>
      </c>
      <c r="B12" s="82" t="s">
        <v>163</v>
      </c>
    </row>
    <row r="13" spans="1:2" ht="16.5" customHeight="1">
      <c r="A13" s="83" t="s">
        <v>164</v>
      </c>
      <c r="B13" s="83" t="s">
        <v>165</v>
      </c>
    </row>
    <row r="14" spans="1:2" ht="16.5" customHeight="1">
      <c r="A14" s="84" t="s">
        <v>166</v>
      </c>
      <c r="B14" s="84" t="s">
        <v>167</v>
      </c>
    </row>
    <row r="15" spans="1:2" ht="16.5" customHeight="1">
      <c r="A15" s="85" t="s">
        <v>168</v>
      </c>
      <c r="B15" s="85" t="s">
        <v>167</v>
      </c>
    </row>
    <row r="16" spans="1:2" ht="27.75" customHeight="1">
      <c r="A16" s="85" t="s">
        <v>169</v>
      </c>
      <c r="B16" s="85" t="s">
        <v>170</v>
      </c>
    </row>
    <row r="17" spans="1:2" ht="17.25" customHeight="1">
      <c r="A17" s="86" t="s">
        <v>171</v>
      </c>
      <c r="B17" s="86" t="s">
        <v>172</v>
      </c>
    </row>
    <row r="18" spans="1:2" ht="15.75" customHeight="1"/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Dalmazzos</dc:creator>
  <cp:keywords/>
  <dc:description/>
  <cp:lastModifiedBy>María Claudia Zorjan</cp:lastModifiedBy>
  <cp:revision>1</cp:revision>
  <dcterms:created xsi:type="dcterms:W3CDTF">2007-05-14T19:46:46Z</dcterms:created>
  <dcterms:modified xsi:type="dcterms:W3CDTF">2026-06-03T15:27:11Z</dcterms:modified>
  <cp:category/>
  <cp:contentStatus/>
</cp:coreProperties>
</file>