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/>
  <mc:AlternateContent xmlns:mc="http://schemas.openxmlformats.org/markup-compatibility/2006">
    <mc:Choice Requires="x15">
      <x15ac:absPath xmlns:x15ac="http://schemas.microsoft.com/office/spreadsheetml/2010/11/ac" url="https://infraestructuratdf-my.sharepoint.com/personal/aarcos_tierradelfuego_gob_ar/Documents/IPIEC_Test/01 - Banco de datos/13_3 Comercio Exterior y Balanza de Pagos/cuadros/"/>
    </mc:Choice>
  </mc:AlternateContent>
  <xr:revisionPtr revIDLastSave="220" documentId="11_2848C6EACE97C9F5EF8A0EFDC5BEEE9A96499F26" xr6:coauthVersionLast="47" xr6:coauthVersionMax="47" xr10:uidLastSave="{07D61211-F275-4FA0-AC38-FD456CB72DF8}"/>
  <bookViews>
    <workbookView xWindow="-120" yWindow="-120" windowWidth="24240" windowHeight="13140" tabRatio="500" firstSheet="6" activeTab="5" xr2:uid="{00000000-000D-0000-FFFF-FFFF00000000}"/>
  </bookViews>
  <sheets>
    <sheet name="Indice" sheetId="1" r:id="rId1"/>
    <sheet name="1991-1999" sheetId="2" r:id="rId2"/>
    <sheet name="2000-2008" sheetId="3" r:id="rId3"/>
    <sheet name="2009-2016" sheetId="4" r:id="rId4"/>
    <sheet name="2017 en adelante" sheetId="5" r:id="rId5"/>
    <sheet name="por mes" sheetId="6" r:id="rId6"/>
    <sheet name="Ficha Tecnica" sheetId="7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1" i="6" l="1"/>
  <c r="BW77" i="6"/>
  <c r="B47" i="4"/>
  <c r="J54" i="3"/>
  <c r="H54" i="3"/>
  <c r="G54" i="3"/>
  <c r="F54" i="3"/>
  <c r="D54" i="3"/>
  <c r="C54" i="3"/>
  <c r="B54" i="3"/>
  <c r="J47" i="2"/>
  <c r="H47" i="2"/>
  <c r="G47" i="2"/>
  <c r="D47" i="2"/>
  <c r="C37" i="2"/>
  <c r="C30" i="2"/>
</calcChain>
</file>

<file path=xl/sharedStrings.xml><?xml version="1.0" encoding="utf-8"?>
<sst xmlns="http://schemas.openxmlformats.org/spreadsheetml/2006/main" count="1007" uniqueCount="175">
  <si>
    <t>Exportación según principales países de desembarque (en dólares). Total Provincia. Años 1991-2025</t>
  </si>
  <si>
    <t>1991-1999</t>
  </si>
  <si>
    <t>2000-2008</t>
  </si>
  <si>
    <t>2009-2016</t>
  </si>
  <si>
    <t>2017 en adelante (anual)</t>
  </si>
  <si>
    <t>por mes</t>
  </si>
  <si>
    <r>
      <rPr>
        <b/>
        <sz val="8"/>
        <color rgb="FF000000"/>
        <rFont val="Arial"/>
      </rPr>
      <t>Fuente:</t>
    </r>
    <r>
      <rPr>
        <sz val="8"/>
        <color rgb="FF000000"/>
        <rFont val="Arial"/>
      </rPr>
      <t xml:space="preserve"> IPIEC Direccion de Producción Estadística sobre las bases de datos de INDEC
</t>
    </r>
  </si>
  <si>
    <t>Exportación según principales países de desembarque (en dólares). Total Provincia. Años 1991/ 1999</t>
  </si>
  <si>
    <t>País de desembarque</t>
  </si>
  <si>
    <t>1991</t>
  </si>
  <si>
    <t>1992</t>
  </si>
  <si>
    <t>1993</t>
  </si>
  <si>
    <t>1994</t>
  </si>
  <si>
    <t>1995</t>
  </si>
  <si>
    <t>1996</t>
  </si>
  <si>
    <t>Total</t>
  </si>
  <si>
    <t>Holanda</t>
  </si>
  <si>
    <t>-</t>
  </si>
  <si>
    <t>Nigeria</t>
  </si>
  <si>
    <t>Barbados</t>
  </si>
  <si>
    <t>Bolivia</t>
  </si>
  <si>
    <t>Brasil</t>
  </si>
  <si>
    <t>Canadá</t>
  </si>
  <si>
    <t>Colombia</t>
  </si>
  <si>
    <t>Cuba</t>
  </si>
  <si>
    <t>Chile</t>
  </si>
  <si>
    <t>Ecuador</t>
  </si>
  <si>
    <t>Estados Unidos</t>
  </si>
  <si>
    <t>Guatemala</t>
  </si>
  <si>
    <t>México</t>
  </si>
  <si>
    <t>Panamá</t>
  </si>
  <si>
    <t>Paraguay</t>
  </si>
  <si>
    <t>Perú</t>
  </si>
  <si>
    <t>Puerto Rico</t>
  </si>
  <si>
    <t>Uruguay</t>
  </si>
  <si>
    <t>Venezuela</t>
  </si>
  <si>
    <t>Corea Democ. Norte</t>
  </si>
  <si>
    <t>Corea Rep. Sur</t>
  </si>
  <si>
    <t>China Continental</t>
  </si>
  <si>
    <t>Isla-Formosa Taiwan</t>
  </si>
  <si>
    <t>Japón</t>
  </si>
  <si>
    <t>Singapur</t>
  </si>
  <si>
    <t>Hong Kong</t>
  </si>
  <si>
    <t>Bélgica</t>
  </si>
  <si>
    <t>Dinamarca</t>
  </si>
  <si>
    <t>España</t>
  </si>
  <si>
    <t>Francia</t>
  </si>
  <si>
    <t>Hungría</t>
  </si>
  <si>
    <t>Italia</t>
  </si>
  <si>
    <t>Países Bajos</t>
  </si>
  <si>
    <t>Portugal</t>
  </si>
  <si>
    <t>Gran Bretaña</t>
  </si>
  <si>
    <t>Suecia</t>
  </si>
  <si>
    <t>Turquía</t>
  </si>
  <si>
    <t>Alemania Federal</t>
  </si>
  <si>
    <t xml:space="preserve">Rusia </t>
  </si>
  <si>
    <t>Nueva Zelanda</t>
  </si>
  <si>
    <t>Otros</t>
  </si>
  <si>
    <r>
      <rPr>
        <b/>
        <sz val="8"/>
        <color rgb="FF000000"/>
        <rFont val="Arial"/>
        <family val="2"/>
      </rPr>
      <t xml:space="preserve">Nota: </t>
    </r>
    <r>
      <rPr>
        <sz val="8"/>
        <color rgb="FF000000"/>
        <rFont val="Arial"/>
        <family val="2"/>
      </rPr>
      <t>los totales por suma pueden no coincidir por redondeo en las cifras parciales.</t>
    </r>
  </si>
  <si>
    <t>Exportación según principales países de desembarque (en dólares). Total Provincia. Años 2000/ 2008</t>
  </si>
  <si>
    <t>Angola</t>
  </si>
  <si>
    <t>Arabia Saudita</t>
  </si>
  <si>
    <t>Australia</t>
  </si>
  <si>
    <t>Bahamas</t>
  </si>
  <si>
    <t>Bielorus</t>
  </si>
  <si>
    <t>Bosnia Herzegovina</t>
  </si>
  <si>
    <t>Bulgaria</t>
  </si>
  <si>
    <t>Corea Democrática del Norte</t>
  </si>
  <si>
    <t>Corea Republicana del Sur</t>
  </si>
  <si>
    <t>Costa Rica</t>
  </si>
  <si>
    <t>Croacia</t>
  </si>
  <si>
    <t>Disponible para agrupamiento</t>
  </si>
  <si>
    <t>Dominica</t>
  </si>
  <si>
    <t>El Salvador</t>
  </si>
  <si>
    <t>Emiratos Arabes Unidos</t>
  </si>
  <si>
    <t>India</t>
  </si>
  <si>
    <t>Israel</t>
  </si>
  <si>
    <t>Jordania</t>
  </si>
  <si>
    <t>Libia</t>
  </si>
  <si>
    <t>Lituania</t>
  </si>
  <si>
    <t>Marruecos</t>
  </si>
  <si>
    <t>Moldova</t>
  </si>
  <si>
    <t>Polonia</t>
  </si>
  <si>
    <t>República Checa</t>
  </si>
  <si>
    <t>Rumania</t>
  </si>
  <si>
    <t>Sudáfrica</t>
  </si>
  <si>
    <t>Suiza</t>
  </si>
  <si>
    <t>Túnez</t>
  </si>
  <si>
    <t>Ucrania</t>
  </si>
  <si>
    <t>Vietnam</t>
  </si>
  <si>
    <t>Exportación según principales países de desembarque (miles de dólares). Total Provincia. Años 2009/ 2016</t>
  </si>
  <si>
    <t>Chile, zona franca Punta Arenas</t>
  </si>
  <si>
    <t>Eslovaquia</t>
  </si>
  <si>
    <t>Indonesia</t>
  </si>
  <si>
    <t>Kazajstán</t>
  </si>
  <si>
    <t>Kenya</t>
  </si>
  <si>
    <t>Líbano</t>
  </si>
  <si>
    <t>Malasia</t>
  </si>
  <si>
    <t>Noruega</t>
  </si>
  <si>
    <t>Serbia</t>
  </si>
  <si>
    <t>Tailandia</t>
  </si>
  <si>
    <t>Unión Soviética</t>
  </si>
  <si>
    <t>Exportaciones anuales según principales países de desembarque (en dólares). Total Provincia. Años 2017/ 2023</t>
  </si>
  <si>
    <t>2024 (*)</t>
  </si>
  <si>
    <t>2025(*)</t>
  </si>
  <si>
    <t>Alemania</t>
  </si>
  <si>
    <t>Azerbaiyán</t>
  </si>
  <si>
    <t>Bielorrusia</t>
  </si>
  <si>
    <t>Bosnia y Herzegovina</t>
  </si>
  <si>
    <t>China</t>
  </si>
  <si>
    <t>Corea del Sur</t>
  </si>
  <si>
    <t>Costa de Marfil</t>
  </si>
  <si>
    <t>Emiratos Árabes Unidos</t>
  </si>
  <si>
    <t>Estonia</t>
  </si>
  <si>
    <t>Finlandia</t>
  </si>
  <si>
    <t>Georgia</t>
  </si>
  <si>
    <t>Ghana</t>
  </si>
  <si>
    <t>Grecia</t>
  </si>
  <si>
    <t>Indeterminado (1)</t>
  </si>
  <si>
    <t>Letonia</t>
  </si>
  <si>
    <t>Liberia</t>
  </si>
  <si>
    <t>Moldavia</t>
  </si>
  <si>
    <t>Montenegro</t>
  </si>
  <si>
    <t xml:space="preserve">Nicaragua </t>
  </si>
  <si>
    <t>Omán</t>
  </si>
  <si>
    <t>Reino Unido</t>
  </si>
  <si>
    <t>Rep. Dominicana</t>
  </si>
  <si>
    <t>Rusia</t>
  </si>
  <si>
    <t>Santa Lucía</t>
  </si>
  <si>
    <t>Sierra Leona</t>
  </si>
  <si>
    <t>Taiwan</t>
  </si>
  <si>
    <t>Tayikistán</t>
  </si>
  <si>
    <t>- Cero absoluto</t>
  </si>
  <si>
    <t>(1) Buques y aeronaves (cumbustible)</t>
  </si>
  <si>
    <r>
      <rPr>
        <b/>
        <sz val="8"/>
        <color rgb="FF000000"/>
        <rFont val="Arial"/>
        <family val="2"/>
      </rPr>
      <t xml:space="preserve">Nota: </t>
    </r>
    <r>
      <rPr>
        <sz val="8"/>
        <color rgb="FF000000"/>
        <rFont val="Arial"/>
        <family val="2"/>
      </rPr>
      <t>Los totales incluyen zonas francas y territorios asociados. Los totales por suma pueden no coincidir por redondeo en las cifras parciales.</t>
    </r>
  </si>
  <si>
    <t>Exportaciones mensuales según principales países de desembarque (en dólares). Total Provincia. Años 2017/ 2025</t>
  </si>
  <si>
    <t xml:space="preserve">sep-24 </t>
  </si>
  <si>
    <t>oct-25(*)</t>
  </si>
  <si>
    <t>nov-25(*)</t>
  </si>
  <si>
    <t>dic-25(*)</t>
  </si>
  <si>
    <t>ene-26(*)</t>
  </si>
  <si>
    <t>feb-26(*)</t>
  </si>
  <si>
    <t>Austria</t>
  </si>
  <si>
    <t>(1) Ventas a Buques de bandera extranjera</t>
  </si>
  <si>
    <t>* Datos provisorios</t>
  </si>
  <si>
    <t>FICHA TECNICA</t>
  </si>
  <si>
    <t>ARCHIVO</t>
  </si>
  <si>
    <t>13_3_04</t>
  </si>
  <si>
    <t>Tema</t>
  </si>
  <si>
    <t>Estadísticas macroeconomicas</t>
  </si>
  <si>
    <t>Subtema</t>
  </si>
  <si>
    <t>Comercio internacional y balanza de pagos </t>
  </si>
  <si>
    <t>Serie</t>
  </si>
  <si>
    <t>Valor total de las exportaciones por períodos anuales según pais de desembarque de la provincia de Tierra del Fuego AeIAS</t>
  </si>
  <si>
    <t>Objetivo</t>
  </si>
  <si>
    <t>Presentar la evolución de las exportaciones de la Provincia de Tierra del Fuego AeIAS clasificadas por pais de desembarque</t>
  </si>
  <si>
    <t>Cobertura geográfica</t>
  </si>
  <si>
    <t>Provincia de Tierra del Fuego AeIAS</t>
  </si>
  <si>
    <t>Cobertura temporal</t>
  </si>
  <si>
    <t>Años 1991-2026</t>
  </si>
  <si>
    <t>Variable 1</t>
  </si>
  <si>
    <t>Pais de desembarque</t>
  </si>
  <si>
    <t>Definición Operativa</t>
  </si>
  <si>
    <t xml:space="preserve">Refiere a las exportaciones hacia un país por su relevancia como receptores de las mercaderías exportadas por la Provincia de Tierra del Fuego AeIAS. </t>
  </si>
  <si>
    <t>Unidad de medida</t>
  </si>
  <si>
    <t>Dólares</t>
  </si>
  <si>
    <t>Método de cálculo (formula)</t>
  </si>
  <si>
    <t>No aplica</t>
  </si>
  <si>
    <t>Periocidad de recepción de datos</t>
  </si>
  <si>
    <t>Mensual</t>
  </si>
  <si>
    <t>Periodicidad de difusión</t>
  </si>
  <si>
    <t>Nota</t>
  </si>
  <si>
    <t>Los totales incluyen zonas francas y territorios asociados. Los totales por suma pueden no coincidir por redondeo en las cifras parciales.</t>
  </si>
  <si>
    <t>Fuente</t>
  </si>
  <si>
    <t>IPIEC Dirección de Producción Estadística en base de datos de INDEC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</si>
</sst>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_ ;_ * \-#,##0_ ;_ * \-??_ ;_ @_ "/>
    <numFmt numFmtId="165" formatCode="_ * #,##0.00_ ;_ * \-#,##0.00_ ;_ * \-??_ ;_ @_ "/>
    <numFmt numFmtId="166" formatCode="#,##0;\-#,##0;\-"/>
    <numFmt numFmtId="167" formatCode="mmm\-d"/>
  </numFmts>
  <fonts count="19">
    <font>
      <sz val="11"/>
      <color rgb="FF000000"/>
      <name val="Aptos Narrow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u/>
      <sz val="11"/>
      <color rgb="FF0000FF"/>
      <name val="Arial"/>
      <family val="2"/>
    </font>
    <font>
      <sz val="8"/>
      <color rgb="FF000000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sz val="8"/>
      <color theme="1"/>
      <name val="Arial"/>
      <family val="2"/>
    </font>
    <font>
      <sz val="8"/>
      <color theme="1"/>
      <name val="Calibri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11"/>
      <color rgb="FF000000"/>
      <name val="Calibri"/>
      <family val="2"/>
    </font>
    <font>
      <sz val="9"/>
      <color rgb="FF000000"/>
      <name val="Arial"/>
      <family val="2"/>
    </font>
    <font>
      <sz val="11"/>
      <color rgb="FF000000"/>
      <name val="Calibri"/>
      <family val="2"/>
    </font>
    <font>
      <b/>
      <sz val="9"/>
      <color theme="1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EEECE1"/>
      </patternFill>
    </fill>
    <fill>
      <patternFill patternType="solid">
        <fgColor rgb="FFEEECE1"/>
        <bgColor rgb="FFFFFFFF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/>
    <xf numFmtId="0" fontId="7" fillId="2" borderId="0" xfId="0" applyFont="1" applyFill="1"/>
    <xf numFmtId="0" fontId="8" fillId="2" borderId="0" xfId="0" applyFont="1" applyFill="1"/>
    <xf numFmtId="0" fontId="6" fillId="2" borderId="0" xfId="0" applyFont="1" applyFill="1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5" fillId="2" borderId="0" xfId="0" applyFont="1" applyFill="1"/>
    <xf numFmtId="0" fontId="10" fillId="2" borderId="0" xfId="0" applyFont="1" applyFill="1"/>
    <xf numFmtId="0" fontId="11" fillId="2" borderId="0" xfId="0" applyFont="1" applyFill="1" applyAlignment="1">
      <alignment horizontal="left"/>
    </xf>
    <xf numFmtId="37" fontId="11" fillId="2" borderId="0" xfId="0" applyNumberFormat="1" applyFont="1" applyFill="1"/>
    <xf numFmtId="0" fontId="9" fillId="2" borderId="0" xfId="0" applyFont="1" applyFill="1" applyAlignment="1">
      <alignment horizontal="left"/>
    </xf>
    <xf numFmtId="37" fontId="9" fillId="2" borderId="0" xfId="0" applyNumberFormat="1" applyFont="1" applyFill="1" applyAlignment="1">
      <alignment horizontal="right"/>
    </xf>
    <xf numFmtId="3" fontId="9" fillId="2" borderId="0" xfId="0" applyNumberFormat="1" applyFont="1" applyFill="1" applyAlignment="1">
      <alignment horizontal="right"/>
    </xf>
    <xf numFmtId="0" fontId="9" fillId="2" borderId="0" xfId="0" applyFont="1" applyFill="1" applyAlignment="1">
      <alignment horizontal="right"/>
    </xf>
    <xf numFmtId="37" fontId="9" fillId="2" borderId="0" xfId="0" applyNumberFormat="1" applyFont="1" applyFill="1"/>
    <xf numFmtId="3" fontId="9" fillId="2" borderId="0" xfId="0" applyNumberFormat="1" applyFont="1" applyFill="1"/>
    <xf numFmtId="164" fontId="5" fillId="2" borderId="0" xfId="0" applyNumberFormat="1" applyFont="1" applyFill="1"/>
    <xf numFmtId="164" fontId="9" fillId="2" borderId="0" xfId="0" applyNumberFormat="1" applyFont="1" applyFill="1"/>
    <xf numFmtId="164" fontId="9" fillId="2" borderId="0" xfId="0" applyNumberFormat="1" applyFont="1" applyFill="1" applyAlignment="1">
      <alignment horizontal="right"/>
    </xf>
    <xf numFmtId="3" fontId="5" fillId="2" borderId="0" xfId="0" applyNumberFormat="1" applyFont="1" applyFill="1"/>
    <xf numFmtId="0" fontId="11" fillId="2" borderId="2" xfId="0" applyFont="1" applyFill="1" applyBorder="1"/>
    <xf numFmtId="0" fontId="9" fillId="2" borderId="2" xfId="0" applyFont="1" applyFill="1" applyBorder="1"/>
    <xf numFmtId="37" fontId="9" fillId="2" borderId="2" xfId="0" applyNumberFormat="1" applyFont="1" applyFill="1" applyBorder="1" applyAlignment="1">
      <alignment horizontal="right"/>
    </xf>
    <xf numFmtId="37" fontId="9" fillId="2" borderId="2" xfId="0" applyNumberFormat="1" applyFont="1" applyFill="1" applyBorder="1"/>
    <xf numFmtId="0" fontId="10" fillId="2" borderId="2" xfId="0" applyFont="1" applyFill="1" applyBorder="1"/>
    <xf numFmtId="164" fontId="10" fillId="2" borderId="2" xfId="0" applyNumberFormat="1" applyFont="1" applyFill="1" applyBorder="1"/>
    <xf numFmtId="0" fontId="9" fillId="2" borderId="0" xfId="0" applyFont="1" applyFill="1"/>
    <xf numFmtId="0" fontId="12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37" fontId="7" fillId="2" borderId="0" xfId="0" applyNumberFormat="1" applyFont="1" applyFill="1"/>
    <xf numFmtId="0" fontId="6" fillId="2" borderId="0" xfId="0" applyFont="1" applyFill="1" applyAlignment="1">
      <alignment horizontal="left"/>
    </xf>
    <xf numFmtId="165" fontId="7" fillId="2" borderId="0" xfId="0" applyNumberFormat="1" applyFont="1" applyFill="1"/>
    <xf numFmtId="0" fontId="11" fillId="2" borderId="0" xfId="0" applyFont="1" applyFill="1"/>
    <xf numFmtId="3" fontId="11" fillId="2" borderId="0" xfId="0" applyNumberFormat="1" applyFont="1" applyFill="1"/>
    <xf numFmtId="0" fontId="7" fillId="2" borderId="2" xfId="0" applyFont="1" applyFill="1" applyBorder="1"/>
    <xf numFmtId="3" fontId="1" fillId="2" borderId="2" xfId="0" applyNumberFormat="1" applyFont="1" applyFill="1" applyBorder="1"/>
    <xf numFmtId="3" fontId="8" fillId="2" borderId="2" xfId="0" applyNumberFormat="1" applyFont="1" applyFill="1" applyBorder="1"/>
    <xf numFmtId="0" fontId="1" fillId="2" borderId="0" xfId="0" applyFont="1" applyFill="1"/>
    <xf numFmtId="37" fontId="1" fillId="2" borderId="0" xfId="0" applyNumberFormat="1" applyFont="1" applyFill="1"/>
    <xf numFmtId="0" fontId="9" fillId="0" borderId="1" xfId="0" applyFont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2" xfId="0" applyFont="1" applyBorder="1"/>
    <xf numFmtId="0" fontId="13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3" fontId="14" fillId="0" borderId="0" xfId="0" applyNumberFormat="1" applyFont="1" applyAlignment="1">
      <alignment horizontal="right"/>
    </xf>
    <xf numFmtId="166" fontId="11" fillId="2" borderId="0" xfId="0" applyNumberFormat="1" applyFont="1" applyFill="1" applyAlignment="1">
      <alignment vertical="center"/>
    </xf>
    <xf numFmtId="166" fontId="11" fillId="2" borderId="0" xfId="0" applyNumberFormat="1" applyFont="1" applyFill="1" applyAlignment="1">
      <alignment horizontal="right" vertical="center"/>
    </xf>
    <xf numFmtId="166" fontId="9" fillId="2" borderId="0" xfId="0" applyNumberFormat="1" applyFont="1" applyFill="1" applyAlignment="1">
      <alignment horizontal="left" vertical="center"/>
    </xf>
    <xf numFmtId="166" fontId="9" fillId="2" borderId="0" xfId="0" applyNumberFormat="1" applyFont="1" applyFill="1" applyAlignment="1">
      <alignment horizontal="right" vertical="center"/>
    </xf>
    <xf numFmtId="166" fontId="9" fillId="0" borderId="0" xfId="0" applyNumberFormat="1" applyFont="1" applyAlignment="1">
      <alignment horizontal="right" vertical="center"/>
    </xf>
    <xf numFmtId="3" fontId="5" fillId="2" borderId="0" xfId="0" applyNumberFormat="1" applyFont="1" applyFill="1" applyAlignment="1">
      <alignment horizontal="left" vertical="center"/>
    </xf>
    <xf numFmtId="166" fontId="5" fillId="2" borderId="0" xfId="0" applyNumberFormat="1" applyFont="1" applyFill="1" applyAlignment="1">
      <alignment horizontal="left" vertical="center"/>
    </xf>
    <xf numFmtId="166" fontId="5" fillId="2" borderId="0" xfId="0" applyNumberFormat="1" applyFont="1" applyFill="1" applyAlignment="1">
      <alignment horizontal="right" vertical="center"/>
    </xf>
    <xf numFmtId="0" fontId="15" fillId="0" borderId="0" xfId="0" applyFont="1"/>
    <xf numFmtId="166" fontId="9" fillId="0" borderId="0" xfId="0" applyNumberFormat="1" applyFont="1" applyAlignment="1">
      <alignment vertical="center"/>
    </xf>
    <xf numFmtId="166" fontId="9" fillId="2" borderId="0" xfId="0" applyNumberFormat="1" applyFont="1" applyFill="1" applyAlignment="1">
      <alignment vertical="center"/>
    </xf>
    <xf numFmtId="49" fontId="9" fillId="2" borderId="0" xfId="0" applyNumberFormat="1" applyFont="1" applyFill="1"/>
    <xf numFmtId="3" fontId="12" fillId="2" borderId="0" xfId="0" applyNumberFormat="1" applyFont="1" applyFill="1" applyAlignment="1">
      <alignment vertical="center"/>
    </xf>
    <xf numFmtId="4" fontId="8" fillId="0" borderId="0" xfId="0" applyNumberFormat="1" applyFont="1"/>
    <xf numFmtId="0" fontId="14" fillId="0" borderId="0" xfId="0" applyFont="1" applyAlignment="1">
      <alignment horizontal="center"/>
    </xf>
    <xf numFmtId="166" fontId="11" fillId="0" borderId="0" xfId="0" applyNumberFormat="1" applyFont="1" applyAlignment="1">
      <alignment vertical="center"/>
    </xf>
    <xf numFmtId="17" fontId="5" fillId="2" borderId="1" xfId="0" applyNumberFormat="1" applyFont="1" applyFill="1" applyBorder="1" applyAlignment="1">
      <alignment horizontal="center"/>
    </xf>
    <xf numFmtId="0" fontId="1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3" fontId="5" fillId="0" borderId="0" xfId="0" applyNumberFormat="1" applyFont="1" applyAlignment="1">
      <alignment horizontal="right"/>
    </xf>
    <xf numFmtId="166" fontId="9" fillId="0" borderId="0" xfId="0" applyNumberFormat="1" applyFont="1" applyAlignment="1">
      <alignment horizontal="right"/>
    </xf>
    <xf numFmtId="166" fontId="5" fillId="0" borderId="0" xfId="0" applyNumberFormat="1" applyFont="1" applyAlignment="1">
      <alignment vertical="center"/>
    </xf>
    <xf numFmtId="166" fontId="5" fillId="2" borderId="0" xfId="0" applyNumberFormat="1" applyFont="1" applyFill="1" applyAlignment="1">
      <alignment vertical="center"/>
    </xf>
    <xf numFmtId="4" fontId="9" fillId="0" borderId="0" xfId="0" applyNumberFormat="1" applyFont="1"/>
    <xf numFmtId="0" fontId="5" fillId="0" borderId="0" xfId="0" applyFont="1" applyAlignment="1">
      <alignment horizontal="center"/>
    </xf>
    <xf numFmtId="0" fontId="16" fillId="3" borderId="1" xfId="0" applyFont="1" applyFill="1" applyBorder="1" applyAlignment="1">
      <alignment vertical="top" wrapText="1"/>
    </xf>
    <xf numFmtId="0" fontId="16" fillId="3" borderId="3" xfId="0" applyFont="1" applyFill="1" applyBorder="1" applyAlignment="1">
      <alignment vertical="top" wrapText="1"/>
    </xf>
    <xf numFmtId="0" fontId="16" fillId="3" borderId="4" xfId="0" applyFont="1" applyFill="1" applyBorder="1" applyAlignment="1">
      <alignment vertical="top" wrapText="1"/>
    </xf>
    <xf numFmtId="0" fontId="16" fillId="3" borderId="5" xfId="0" applyFont="1" applyFill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6" fillId="3" borderId="6" xfId="0" applyFont="1" applyFill="1" applyBorder="1" applyAlignment="1">
      <alignment vertical="top" wrapText="1"/>
    </xf>
    <xf numFmtId="0" fontId="6" fillId="3" borderId="4" xfId="0" applyFont="1" applyFill="1" applyBorder="1" applyAlignment="1">
      <alignment vertical="top" wrapText="1"/>
    </xf>
    <xf numFmtId="0" fontId="6" fillId="3" borderId="7" xfId="0" applyFont="1" applyFill="1" applyBorder="1" applyAlignment="1">
      <alignment vertical="top" wrapText="1"/>
    </xf>
    <xf numFmtId="0" fontId="17" fillId="2" borderId="0" xfId="0" applyFont="1" applyFill="1"/>
    <xf numFmtId="0" fontId="9" fillId="0" borderId="8" xfId="0" applyFont="1" applyBorder="1"/>
    <xf numFmtId="166" fontId="9" fillId="2" borderId="8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/>
    </xf>
    <xf numFmtId="167" fontId="5" fillId="2" borderId="1" xfId="0" applyNumberFormat="1" applyFont="1" applyFill="1" applyBorder="1" applyAlignment="1">
      <alignment horizontal="right"/>
    </xf>
    <xf numFmtId="17" fontId="5" fillId="2" borderId="1" xfId="0" applyNumberFormat="1" applyFont="1" applyFill="1" applyBorder="1" applyAlignment="1">
      <alignment horizontal="right"/>
    </xf>
    <xf numFmtId="166" fontId="11" fillId="4" borderId="0" xfId="0" applyNumberFormat="1" applyFont="1" applyFill="1" applyAlignment="1">
      <alignment vertical="center"/>
    </xf>
    <xf numFmtId="0" fontId="9" fillId="4" borderId="0" xfId="0" applyFont="1" applyFill="1"/>
    <xf numFmtId="166" fontId="9" fillId="4" borderId="0" xfId="0" applyNumberFormat="1" applyFont="1" applyFill="1" applyAlignment="1">
      <alignment vertical="center"/>
    </xf>
    <xf numFmtId="166" fontId="9" fillId="4" borderId="0" xfId="0" applyNumberFormat="1" applyFont="1" applyFill="1" applyAlignment="1">
      <alignment horizontal="right"/>
    </xf>
    <xf numFmtId="166" fontId="5" fillId="4" borderId="0" xfId="0" applyNumberFormat="1" applyFont="1" applyFill="1" applyAlignment="1">
      <alignment vertical="center"/>
    </xf>
    <xf numFmtId="166" fontId="9" fillId="4" borderId="0" xfId="0" applyNumberFormat="1" applyFont="1" applyFill="1" applyAlignment="1">
      <alignment horizontal="right" vertical="center"/>
    </xf>
    <xf numFmtId="166" fontId="9" fillId="4" borderId="8" xfId="0" applyNumberFormat="1" applyFont="1" applyFill="1" applyBorder="1" applyAlignment="1">
      <alignment horizontal="right" vertical="center"/>
    </xf>
    <xf numFmtId="0" fontId="0" fillId="4" borderId="0" xfId="0" applyFill="1"/>
    <xf numFmtId="17" fontId="5" fillId="4" borderId="1" xfId="0" applyNumberFormat="1" applyFont="1" applyFill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9" fillId="2" borderId="8" xfId="0" applyFont="1" applyFill="1" applyBorder="1"/>
    <xf numFmtId="0" fontId="16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00"/>
  <sheetViews>
    <sheetView showGridLines="0" zoomScaleNormal="100" workbookViewId="0"/>
  </sheetViews>
  <sheetFormatPr defaultColWidth="16" defaultRowHeight="15"/>
  <cols>
    <col min="1" max="26" width="11.140625" customWidth="1"/>
  </cols>
  <sheetData>
    <row r="1" spans="1:1">
      <c r="A1" s="1" t="s">
        <v>0</v>
      </c>
    </row>
    <row r="2" spans="1:1">
      <c r="A2" s="2"/>
    </row>
    <row r="3" spans="1:1">
      <c r="A3" s="3" t="s">
        <v>1</v>
      </c>
    </row>
    <row r="4" spans="1:1">
      <c r="A4" s="3" t="s">
        <v>2</v>
      </c>
    </row>
    <row r="5" spans="1:1">
      <c r="A5" s="4" t="s">
        <v>3</v>
      </c>
    </row>
    <row r="6" spans="1:1">
      <c r="A6" s="4" t="s">
        <v>4</v>
      </c>
    </row>
    <row r="7" spans="1:1">
      <c r="A7" s="4" t="s">
        <v>5</v>
      </c>
    </row>
    <row r="8" spans="1:1">
      <c r="A8" s="2"/>
    </row>
    <row r="9" spans="1:1">
      <c r="A9" s="87" t="s">
        <v>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ef="A6" location="'2017 en adelante'!A1" display="2017 en adelante (anual)" xr:uid="{00000000-0004-0000-0000-000000000000}"/>
    <hyperlink ref="A7" location="'por mes'!A1" display="por mes" xr:uid="{00000000-0004-0000-0000-000001000000}"/>
  </hyperlinks>
  <pageMargins left="0.7" right="0.7" top="0.75" bottom="0.75" header="0.511811023622047" footer="0.511811023622047"/>
  <pageSetup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994"/>
  <sheetViews>
    <sheetView showGridLines="0" topLeftCell="A36" zoomScaleNormal="100" workbookViewId="0">
      <selection activeCell="A52" sqref="A52"/>
    </sheetView>
  </sheetViews>
  <sheetFormatPr defaultColWidth="16" defaultRowHeight="15"/>
  <cols>
    <col min="1" max="1" width="22.42578125" customWidth="1"/>
    <col min="2" max="2" width="16.85546875" customWidth="1"/>
    <col min="3" max="3" width="16.42578125" customWidth="1"/>
    <col min="4" max="5" width="16.85546875" customWidth="1"/>
    <col min="6" max="6" width="16.42578125" customWidth="1"/>
    <col min="7" max="8" width="16.85546875" customWidth="1"/>
    <col min="9" max="9" width="17.28515625" customWidth="1"/>
    <col min="10" max="10" width="16.85546875" customWidth="1"/>
    <col min="11" max="25" width="11.140625" customWidth="1"/>
  </cols>
  <sheetData>
    <row r="1" spans="1:25">
      <c r="A1" s="5" t="s">
        <v>7</v>
      </c>
      <c r="B1" s="6"/>
      <c r="C1" s="6"/>
      <c r="D1" s="6"/>
      <c r="E1" s="6"/>
      <c r="F1" s="6"/>
      <c r="G1" s="6"/>
      <c r="H1" s="6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1:25">
      <c r="A2" s="8"/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1:25" ht="15.75" customHeight="1">
      <c r="A3" s="9" t="s">
        <v>8</v>
      </c>
      <c r="B3" s="10" t="s">
        <v>9</v>
      </c>
      <c r="C3" s="10" t="s">
        <v>10</v>
      </c>
      <c r="D3" s="10" t="s">
        <v>11</v>
      </c>
      <c r="E3" s="10" t="s">
        <v>12</v>
      </c>
      <c r="F3" s="10" t="s">
        <v>13</v>
      </c>
      <c r="G3" s="10" t="s">
        <v>14</v>
      </c>
      <c r="H3" s="10">
        <v>1997</v>
      </c>
      <c r="I3" s="10">
        <v>1998</v>
      </c>
      <c r="J3" s="11">
        <v>1999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1:25" ht="15.75" customHeight="1">
      <c r="A4" s="12"/>
      <c r="B4" s="12"/>
      <c r="C4" s="12"/>
      <c r="D4" s="13"/>
      <c r="E4" s="13"/>
      <c r="F4" s="13"/>
      <c r="G4" s="13"/>
      <c r="H4" s="12"/>
      <c r="I4" s="12"/>
      <c r="J4" s="13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5" ht="15.75" customHeight="1">
      <c r="A5" s="14" t="s">
        <v>15</v>
      </c>
      <c r="B5" s="15">
        <v>264587642</v>
      </c>
      <c r="C5" s="15">
        <v>122024403</v>
      </c>
      <c r="D5" s="15">
        <v>226037235</v>
      </c>
      <c r="E5" s="15">
        <v>258442269</v>
      </c>
      <c r="F5" s="15">
        <v>267463016</v>
      </c>
      <c r="G5" s="15">
        <v>264587642</v>
      </c>
      <c r="H5" s="15">
        <v>292330590</v>
      </c>
      <c r="I5" s="15">
        <v>220192103</v>
      </c>
      <c r="J5" s="15">
        <v>293660998</v>
      </c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>
      <c r="A6" s="16" t="s">
        <v>16</v>
      </c>
      <c r="B6" s="17" t="s">
        <v>17</v>
      </c>
      <c r="C6" s="17" t="s">
        <v>17</v>
      </c>
      <c r="D6" s="17" t="s">
        <v>17</v>
      </c>
      <c r="E6" s="17" t="s">
        <v>17</v>
      </c>
      <c r="F6" s="18" t="s">
        <v>17</v>
      </c>
      <c r="G6" s="17" t="s">
        <v>17</v>
      </c>
      <c r="H6" s="17" t="s">
        <v>17</v>
      </c>
      <c r="I6" s="17" t="s">
        <v>17</v>
      </c>
      <c r="J6" s="17" t="s">
        <v>17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>
      <c r="A7" s="16" t="s">
        <v>18</v>
      </c>
      <c r="B7" s="17">
        <v>48268</v>
      </c>
      <c r="C7" s="19" t="s">
        <v>17</v>
      </c>
      <c r="D7" s="20">
        <v>621266</v>
      </c>
      <c r="E7" s="17" t="s">
        <v>17</v>
      </c>
      <c r="F7" s="18" t="s">
        <v>17</v>
      </c>
      <c r="G7" s="17" t="s">
        <v>17</v>
      </c>
      <c r="H7" s="17" t="s">
        <v>17</v>
      </c>
      <c r="I7" s="17" t="s">
        <v>17</v>
      </c>
      <c r="J7" s="17">
        <v>425095</v>
      </c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5">
      <c r="A8" s="16" t="s">
        <v>19</v>
      </c>
      <c r="B8" s="19" t="s">
        <v>17</v>
      </c>
      <c r="C8" s="20">
        <v>781</v>
      </c>
      <c r="D8" s="17" t="s">
        <v>17</v>
      </c>
      <c r="E8" s="17" t="s">
        <v>17</v>
      </c>
      <c r="F8" s="18" t="s">
        <v>17</v>
      </c>
      <c r="G8" s="17" t="s">
        <v>17</v>
      </c>
      <c r="H8" s="17" t="s">
        <v>17</v>
      </c>
      <c r="I8" s="17" t="s">
        <v>17</v>
      </c>
      <c r="J8" s="17" t="s">
        <v>17</v>
      </c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>
      <c r="A9" s="16" t="s">
        <v>20</v>
      </c>
      <c r="B9" s="19">
        <v>25350</v>
      </c>
      <c r="C9" s="20">
        <v>24933</v>
      </c>
      <c r="D9" s="17" t="s">
        <v>17</v>
      </c>
      <c r="E9" s="17" t="s">
        <v>17</v>
      </c>
      <c r="F9" s="18" t="s">
        <v>17</v>
      </c>
      <c r="G9" s="17" t="s">
        <v>17</v>
      </c>
      <c r="H9" s="17" t="s">
        <v>17</v>
      </c>
      <c r="I9" s="17">
        <v>22211</v>
      </c>
      <c r="J9" s="17">
        <v>1118707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>
      <c r="A10" s="16" t="s">
        <v>21</v>
      </c>
      <c r="B10" s="20">
        <v>8483157</v>
      </c>
      <c r="C10" s="20">
        <v>15804431</v>
      </c>
      <c r="D10" s="20">
        <v>117178089</v>
      </c>
      <c r="E10" s="20">
        <v>133509453</v>
      </c>
      <c r="F10" s="21">
        <v>124457588</v>
      </c>
      <c r="G10" s="20">
        <v>151209652</v>
      </c>
      <c r="H10" s="20">
        <v>128383026</v>
      </c>
      <c r="I10" s="22">
        <v>74353851</v>
      </c>
      <c r="J10" s="23">
        <v>137781405</v>
      </c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>
      <c r="A11" s="16" t="s">
        <v>22</v>
      </c>
      <c r="B11" s="19" t="s">
        <v>17</v>
      </c>
      <c r="C11" s="17" t="s">
        <v>17</v>
      </c>
      <c r="D11" s="17" t="s">
        <v>17</v>
      </c>
      <c r="E11" s="18" t="s">
        <v>17</v>
      </c>
      <c r="F11" s="18" t="s">
        <v>17</v>
      </c>
      <c r="G11" s="20">
        <v>1925235</v>
      </c>
      <c r="H11" s="20">
        <v>1210169</v>
      </c>
      <c r="I11" s="22">
        <v>168693</v>
      </c>
      <c r="J11" s="23">
        <v>365108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>
      <c r="A12" s="16" t="s">
        <v>23</v>
      </c>
      <c r="B12" s="19" t="s">
        <v>17</v>
      </c>
      <c r="C12" s="20">
        <v>66881</v>
      </c>
      <c r="D12" s="17" t="s">
        <v>17</v>
      </c>
      <c r="E12" s="18">
        <v>130509</v>
      </c>
      <c r="F12" s="18" t="s">
        <v>17</v>
      </c>
      <c r="G12" s="20">
        <v>120750</v>
      </c>
      <c r="H12" s="17" t="s">
        <v>17</v>
      </c>
      <c r="I12" s="17">
        <v>96676</v>
      </c>
      <c r="J12" s="24">
        <v>450406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>
      <c r="A13" s="16" t="s">
        <v>24</v>
      </c>
      <c r="B13" s="19" t="s">
        <v>17</v>
      </c>
      <c r="C13" s="19" t="s">
        <v>17</v>
      </c>
      <c r="D13" s="17" t="s">
        <v>17</v>
      </c>
      <c r="E13" s="18" t="s">
        <v>17</v>
      </c>
      <c r="F13" s="18" t="s">
        <v>17</v>
      </c>
      <c r="G13" s="20">
        <v>1267661</v>
      </c>
      <c r="H13" s="17" t="s">
        <v>17</v>
      </c>
      <c r="I13" s="17" t="s">
        <v>17</v>
      </c>
      <c r="J13" s="23">
        <v>37449</v>
      </c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>
      <c r="A14" s="16" t="s">
        <v>25</v>
      </c>
      <c r="B14" s="19">
        <v>13661174</v>
      </c>
      <c r="C14" s="20">
        <v>11288518</v>
      </c>
      <c r="D14" s="20">
        <v>11993681</v>
      </c>
      <c r="E14" s="20">
        <v>13196516</v>
      </c>
      <c r="F14" s="21">
        <v>21063368</v>
      </c>
      <c r="G14" s="20">
        <v>20987133</v>
      </c>
      <c r="H14" s="20">
        <v>28982044</v>
      </c>
      <c r="I14" s="22">
        <v>62831404</v>
      </c>
      <c r="J14" s="23">
        <v>63098834</v>
      </c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15.75" customHeight="1">
      <c r="A15" s="16" t="s">
        <v>26</v>
      </c>
      <c r="B15" s="19" t="s">
        <v>17</v>
      </c>
      <c r="C15" s="17" t="s">
        <v>17</v>
      </c>
      <c r="D15" s="17" t="s">
        <v>17</v>
      </c>
      <c r="E15" s="17" t="s">
        <v>17</v>
      </c>
      <c r="F15" s="18" t="s">
        <v>17</v>
      </c>
      <c r="G15" s="17" t="s">
        <v>17</v>
      </c>
      <c r="H15" s="17">
        <v>96118</v>
      </c>
      <c r="I15" s="17" t="s">
        <v>17</v>
      </c>
      <c r="J15" s="24">
        <v>410142</v>
      </c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ht="15.75" customHeight="1">
      <c r="A16" s="16" t="s">
        <v>27</v>
      </c>
      <c r="B16" s="20">
        <v>6204777</v>
      </c>
      <c r="C16" s="20">
        <v>29376657</v>
      </c>
      <c r="D16" s="20">
        <v>2489222</v>
      </c>
      <c r="E16" s="20">
        <v>20596329</v>
      </c>
      <c r="F16" s="21">
        <v>16929393</v>
      </c>
      <c r="G16" s="20">
        <v>11353363</v>
      </c>
      <c r="H16" s="20">
        <v>15810921</v>
      </c>
      <c r="I16" s="22">
        <v>15998724</v>
      </c>
      <c r="J16" s="23">
        <v>19180768</v>
      </c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ht="15.75" customHeight="1">
      <c r="A17" s="16" t="s">
        <v>28</v>
      </c>
      <c r="B17" s="19" t="s">
        <v>17</v>
      </c>
      <c r="C17" s="19" t="s">
        <v>17</v>
      </c>
      <c r="D17" s="19" t="s">
        <v>17</v>
      </c>
      <c r="E17" s="19" t="s">
        <v>17</v>
      </c>
      <c r="F17" s="21">
        <v>190369</v>
      </c>
      <c r="G17" s="17" t="s">
        <v>17</v>
      </c>
      <c r="H17" s="17" t="s">
        <v>17</v>
      </c>
      <c r="I17" s="17" t="s">
        <v>17</v>
      </c>
      <c r="J17" s="24" t="s">
        <v>17</v>
      </c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15.75" customHeight="1">
      <c r="A18" s="16" t="s">
        <v>29</v>
      </c>
      <c r="B18" s="19">
        <v>250</v>
      </c>
      <c r="C18" s="17" t="s">
        <v>17</v>
      </c>
      <c r="D18" s="18">
        <v>73428</v>
      </c>
      <c r="E18" s="17">
        <v>472901</v>
      </c>
      <c r="F18" s="18" t="s">
        <v>17</v>
      </c>
      <c r="G18" s="17" t="s">
        <v>17</v>
      </c>
      <c r="H18" s="20">
        <v>295923</v>
      </c>
      <c r="I18" s="17" t="s">
        <v>17</v>
      </c>
      <c r="J18" s="24">
        <v>343551</v>
      </c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ht="15.75" customHeight="1">
      <c r="A19" s="16" t="s">
        <v>30</v>
      </c>
      <c r="B19" s="19" t="s">
        <v>17</v>
      </c>
      <c r="C19" s="17" t="s">
        <v>17</v>
      </c>
      <c r="D19" s="17">
        <v>6300000</v>
      </c>
      <c r="E19" s="17" t="s">
        <v>17</v>
      </c>
      <c r="F19" s="18" t="s">
        <v>17</v>
      </c>
      <c r="G19" s="20">
        <v>313500</v>
      </c>
      <c r="H19" s="17" t="s">
        <v>17</v>
      </c>
      <c r="I19" s="17" t="s">
        <v>17</v>
      </c>
      <c r="J19" s="24" t="s">
        <v>17</v>
      </c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ht="15.75" customHeight="1">
      <c r="A20" s="16" t="s">
        <v>31</v>
      </c>
      <c r="B20" s="19">
        <v>606555</v>
      </c>
      <c r="C20" s="17">
        <v>1988037</v>
      </c>
      <c r="D20" s="17">
        <v>509664</v>
      </c>
      <c r="E20" s="20">
        <v>15519</v>
      </c>
      <c r="F20" s="21">
        <v>1364323</v>
      </c>
      <c r="G20" s="20">
        <v>3882725</v>
      </c>
      <c r="H20" s="20">
        <v>2958218</v>
      </c>
      <c r="I20" s="22">
        <v>1874498</v>
      </c>
      <c r="J20" s="24">
        <v>1472184</v>
      </c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15.75" customHeight="1">
      <c r="A21" s="16" t="s">
        <v>32</v>
      </c>
      <c r="B21" s="19" t="s">
        <v>17</v>
      </c>
      <c r="C21" s="20">
        <v>7979344</v>
      </c>
      <c r="D21" s="20">
        <v>7382331</v>
      </c>
      <c r="E21" s="18" t="s">
        <v>17</v>
      </c>
      <c r="F21" s="18" t="s">
        <v>17</v>
      </c>
      <c r="G21" s="17" t="s">
        <v>17</v>
      </c>
      <c r="H21" s="17" t="s">
        <v>17</v>
      </c>
      <c r="I21" s="22">
        <v>347608</v>
      </c>
      <c r="J21" s="24" t="s">
        <v>17</v>
      </c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15.75" customHeight="1">
      <c r="A22" s="16" t="s">
        <v>33</v>
      </c>
      <c r="B22" s="19">
        <v>4420</v>
      </c>
      <c r="C22" s="17" t="s">
        <v>17</v>
      </c>
      <c r="D22" s="17" t="s">
        <v>17</v>
      </c>
      <c r="E22" s="17" t="s">
        <v>17</v>
      </c>
      <c r="F22" s="18" t="s">
        <v>17</v>
      </c>
      <c r="G22" s="17" t="s">
        <v>17</v>
      </c>
      <c r="H22" s="17" t="s">
        <v>17</v>
      </c>
      <c r="I22" s="17" t="s">
        <v>17</v>
      </c>
      <c r="J22" s="24" t="s">
        <v>17</v>
      </c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ht="15.75" customHeight="1">
      <c r="A23" s="16" t="s">
        <v>34</v>
      </c>
      <c r="B23" s="20">
        <v>22013237</v>
      </c>
      <c r="C23" s="17">
        <v>669254</v>
      </c>
      <c r="D23" s="17">
        <v>787212</v>
      </c>
      <c r="E23" s="17">
        <v>3636779</v>
      </c>
      <c r="F23" s="21">
        <v>4739600</v>
      </c>
      <c r="G23" s="20">
        <v>4849655</v>
      </c>
      <c r="H23" s="20">
        <v>5863554</v>
      </c>
      <c r="I23" s="22">
        <v>4989813</v>
      </c>
      <c r="J23" s="23">
        <v>2944758</v>
      </c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ht="15.75" customHeight="1">
      <c r="A24" s="16" t="s">
        <v>35</v>
      </c>
      <c r="B24" s="19" t="s">
        <v>17</v>
      </c>
      <c r="C24" s="17">
        <v>3763</v>
      </c>
      <c r="D24" s="17" t="s">
        <v>17</v>
      </c>
      <c r="E24" s="17" t="s">
        <v>17</v>
      </c>
      <c r="F24" s="18">
        <v>915128</v>
      </c>
      <c r="G24" s="20">
        <v>275309</v>
      </c>
      <c r="H24" s="17" t="s">
        <v>17</v>
      </c>
      <c r="I24" s="17" t="s">
        <v>17</v>
      </c>
      <c r="J24" s="23">
        <v>709387</v>
      </c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ht="15.75" customHeight="1">
      <c r="A25" s="16" t="s">
        <v>36</v>
      </c>
      <c r="B25" s="19" t="s">
        <v>17</v>
      </c>
      <c r="C25" s="19" t="s">
        <v>17</v>
      </c>
      <c r="D25" s="17" t="s">
        <v>17</v>
      </c>
      <c r="E25" s="17" t="s">
        <v>17</v>
      </c>
      <c r="F25" s="18" t="s">
        <v>17</v>
      </c>
      <c r="G25" s="17" t="s">
        <v>17</v>
      </c>
      <c r="H25" s="17" t="s">
        <v>17</v>
      </c>
      <c r="I25" s="17" t="s">
        <v>17</v>
      </c>
      <c r="J25" s="24" t="s">
        <v>17</v>
      </c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</row>
    <row r="26" spans="1:25" ht="15.75" customHeight="1">
      <c r="A26" s="16" t="s">
        <v>37</v>
      </c>
      <c r="B26" s="19" t="s">
        <v>17</v>
      </c>
      <c r="C26" s="17">
        <v>74522</v>
      </c>
      <c r="D26" s="20">
        <v>1235937</v>
      </c>
      <c r="E26" s="20">
        <v>2556944</v>
      </c>
      <c r="F26" s="21">
        <v>6743587</v>
      </c>
      <c r="G26" s="20">
        <v>5412231</v>
      </c>
      <c r="H26" s="20">
        <v>1780962</v>
      </c>
      <c r="I26" s="22">
        <v>1608643</v>
      </c>
      <c r="J26" s="23">
        <v>1684335</v>
      </c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</row>
    <row r="27" spans="1:25" ht="15.75" customHeight="1">
      <c r="A27" s="16" t="s">
        <v>38</v>
      </c>
      <c r="B27" s="19" t="s">
        <v>17</v>
      </c>
      <c r="C27" s="17">
        <v>307863</v>
      </c>
      <c r="D27" s="19" t="s">
        <v>17</v>
      </c>
      <c r="E27" s="20">
        <v>53992</v>
      </c>
      <c r="F27" s="21">
        <v>664979</v>
      </c>
      <c r="G27" s="20">
        <v>2261382</v>
      </c>
      <c r="H27" s="20">
        <v>3208610</v>
      </c>
      <c r="I27" s="22">
        <v>1676204</v>
      </c>
      <c r="J27" s="23">
        <v>1395843</v>
      </c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</row>
    <row r="28" spans="1:25" ht="15.75" customHeight="1">
      <c r="A28" s="16" t="s">
        <v>39</v>
      </c>
      <c r="B28" s="19" t="s">
        <v>17</v>
      </c>
      <c r="C28" s="17" t="s">
        <v>17</v>
      </c>
      <c r="D28" s="17">
        <v>1092606</v>
      </c>
      <c r="E28" s="20">
        <v>490643</v>
      </c>
      <c r="F28" s="21">
        <v>411902</v>
      </c>
      <c r="G28" s="20">
        <v>521741</v>
      </c>
      <c r="H28" s="20">
        <v>805934</v>
      </c>
      <c r="I28" s="22">
        <v>174960</v>
      </c>
      <c r="J28" s="24">
        <v>342500</v>
      </c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</row>
    <row r="29" spans="1:25" ht="15.75" customHeight="1">
      <c r="A29" s="16" t="s">
        <v>40</v>
      </c>
      <c r="B29" s="20">
        <v>29210966</v>
      </c>
      <c r="C29" s="20">
        <v>41149656</v>
      </c>
      <c r="D29" s="20">
        <v>57549746</v>
      </c>
      <c r="E29" s="17">
        <v>46173418</v>
      </c>
      <c r="F29" s="21">
        <v>62902351</v>
      </c>
      <c r="G29" s="20">
        <v>42424460</v>
      </c>
      <c r="H29" s="20">
        <v>50341021</v>
      </c>
      <c r="I29" s="22">
        <v>39969558</v>
      </c>
      <c r="J29" s="23">
        <v>51233057</v>
      </c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</row>
    <row r="30" spans="1:25" ht="15.75" customHeight="1">
      <c r="A30" s="16" t="s">
        <v>41</v>
      </c>
      <c r="B30" s="19" t="s">
        <v>17</v>
      </c>
      <c r="C30" s="20">
        <f>1236339+196</f>
        <v>1236535</v>
      </c>
      <c r="D30" s="19" t="s">
        <v>17</v>
      </c>
      <c r="E30" s="20">
        <v>59502</v>
      </c>
      <c r="F30" s="21">
        <v>102800</v>
      </c>
      <c r="G30" s="20">
        <v>345245</v>
      </c>
      <c r="H30" s="20">
        <v>384910</v>
      </c>
      <c r="I30" s="22">
        <v>130322</v>
      </c>
      <c r="J30" s="23">
        <v>662406</v>
      </c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</row>
    <row r="31" spans="1:25" ht="15.75" customHeight="1">
      <c r="A31" s="16" t="s">
        <v>42</v>
      </c>
      <c r="B31" s="17" t="s">
        <v>17</v>
      </c>
      <c r="C31" s="17" t="s">
        <v>17</v>
      </c>
      <c r="D31" s="17">
        <v>113990</v>
      </c>
      <c r="E31" s="19">
        <v>78</v>
      </c>
      <c r="F31" s="21">
        <v>275007</v>
      </c>
      <c r="G31" s="20">
        <v>614873</v>
      </c>
      <c r="H31" s="20">
        <v>406265</v>
      </c>
      <c r="I31" s="17">
        <v>460</v>
      </c>
      <c r="J31" s="24" t="s">
        <v>17</v>
      </c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</row>
    <row r="32" spans="1:25" ht="15.75" customHeight="1">
      <c r="A32" s="16" t="s">
        <v>43</v>
      </c>
      <c r="B32" s="19" t="s">
        <v>17</v>
      </c>
      <c r="C32" s="17" t="s">
        <v>17</v>
      </c>
      <c r="D32" s="17" t="s">
        <v>17</v>
      </c>
      <c r="E32" s="17" t="s">
        <v>17</v>
      </c>
      <c r="F32" s="18" t="s">
        <v>17</v>
      </c>
      <c r="G32" s="20">
        <v>287625</v>
      </c>
      <c r="H32" s="20">
        <v>156172</v>
      </c>
      <c r="I32" s="17" t="s">
        <v>17</v>
      </c>
      <c r="J32" s="24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</row>
    <row r="33" spans="1:25" ht="15.75" customHeight="1">
      <c r="A33" s="16" t="s">
        <v>44</v>
      </c>
      <c r="B33" s="19" t="s">
        <v>17</v>
      </c>
      <c r="C33" s="17">
        <v>671670</v>
      </c>
      <c r="D33" s="17">
        <v>408072</v>
      </c>
      <c r="E33" s="17" t="s">
        <v>17</v>
      </c>
      <c r="F33" s="18" t="s">
        <v>17</v>
      </c>
      <c r="G33" s="17" t="s">
        <v>17</v>
      </c>
      <c r="H33" s="20">
        <v>43802</v>
      </c>
      <c r="I33" s="17" t="s">
        <v>17</v>
      </c>
      <c r="J33" s="24" t="s">
        <v>17</v>
      </c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</row>
    <row r="34" spans="1:25" ht="15.75" customHeight="1">
      <c r="A34" s="16" t="s">
        <v>45</v>
      </c>
      <c r="B34" s="20">
        <v>945939</v>
      </c>
      <c r="C34" s="20">
        <v>2074300</v>
      </c>
      <c r="D34" s="17">
        <v>8848350</v>
      </c>
      <c r="E34" s="18">
        <v>22284514</v>
      </c>
      <c r="F34" s="21">
        <v>11405546</v>
      </c>
      <c r="G34" s="20">
        <v>3323168</v>
      </c>
      <c r="H34" s="20">
        <v>7599240</v>
      </c>
      <c r="I34" s="22">
        <v>6543023</v>
      </c>
      <c r="J34" s="23">
        <v>4789923</v>
      </c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</row>
    <row r="35" spans="1:25" ht="15.75" customHeight="1">
      <c r="A35" s="16" t="s">
        <v>46</v>
      </c>
      <c r="B35" s="20">
        <v>240220</v>
      </c>
      <c r="C35" s="20">
        <v>369570</v>
      </c>
      <c r="D35" s="20">
        <v>166646</v>
      </c>
      <c r="E35" s="20">
        <v>806964</v>
      </c>
      <c r="F35" s="21">
        <v>311848</v>
      </c>
      <c r="G35" s="20">
        <v>1181967</v>
      </c>
      <c r="H35" s="20">
        <v>3522901</v>
      </c>
      <c r="I35" s="22">
        <v>1630856</v>
      </c>
      <c r="J35" s="23">
        <v>1264436</v>
      </c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</row>
    <row r="36" spans="1:25" ht="15.75" customHeight="1">
      <c r="A36" s="16" t="s">
        <v>47</v>
      </c>
      <c r="B36" s="17" t="s">
        <v>17</v>
      </c>
      <c r="C36" s="17" t="s">
        <v>17</v>
      </c>
      <c r="D36" s="17" t="s">
        <v>17</v>
      </c>
      <c r="E36" s="19" t="s">
        <v>17</v>
      </c>
      <c r="F36" s="18" t="s">
        <v>17</v>
      </c>
      <c r="G36" s="17" t="s">
        <v>17</v>
      </c>
      <c r="H36" s="17" t="s">
        <v>17</v>
      </c>
      <c r="I36" s="17" t="s">
        <v>17</v>
      </c>
      <c r="J36" s="24">
        <v>624</v>
      </c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</row>
    <row r="37" spans="1:25" ht="15.75" customHeight="1">
      <c r="A37" s="16" t="s">
        <v>48</v>
      </c>
      <c r="B37" s="20">
        <v>3052100</v>
      </c>
      <c r="C37" s="20">
        <f>17440+180108+238793+1195603</f>
        <v>1631944</v>
      </c>
      <c r="D37" s="20">
        <v>370216</v>
      </c>
      <c r="E37" s="19">
        <v>460581</v>
      </c>
      <c r="F37" s="21">
        <v>1614775</v>
      </c>
      <c r="G37" s="20">
        <v>3814138</v>
      </c>
      <c r="H37" s="20">
        <v>6631292</v>
      </c>
      <c r="I37" s="22">
        <v>3070067</v>
      </c>
      <c r="J37" s="23">
        <v>1365088</v>
      </c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</row>
    <row r="38" spans="1:25" ht="15.75" customHeight="1">
      <c r="A38" s="16" t="s">
        <v>49</v>
      </c>
      <c r="B38" s="17">
        <v>6179762</v>
      </c>
      <c r="C38" s="20">
        <v>5254356</v>
      </c>
      <c r="D38" s="17">
        <v>2637073</v>
      </c>
      <c r="E38" s="18">
        <v>2043937</v>
      </c>
      <c r="F38" s="21">
        <v>2493823</v>
      </c>
      <c r="G38" s="20">
        <v>4174074</v>
      </c>
      <c r="H38" s="20">
        <v>2490207</v>
      </c>
      <c r="I38" s="22">
        <v>1650040</v>
      </c>
      <c r="J38" s="23">
        <v>672587</v>
      </c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</row>
    <row r="39" spans="1:25" ht="15.75" customHeight="1">
      <c r="A39" s="16" t="s">
        <v>50</v>
      </c>
      <c r="B39" s="17">
        <v>100158</v>
      </c>
      <c r="C39" s="17" t="s">
        <v>17</v>
      </c>
      <c r="D39" s="17" t="s">
        <v>17</v>
      </c>
      <c r="E39" s="17" t="s">
        <v>17</v>
      </c>
      <c r="F39" s="18" t="s">
        <v>17</v>
      </c>
      <c r="G39" s="20">
        <v>95677</v>
      </c>
      <c r="H39" s="17" t="s">
        <v>17</v>
      </c>
      <c r="I39" s="17">
        <v>15250</v>
      </c>
      <c r="J39" s="24" t="s">
        <v>17</v>
      </c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</row>
    <row r="40" spans="1:25" ht="15.75" customHeight="1">
      <c r="A40" s="16" t="s">
        <v>51</v>
      </c>
      <c r="B40" s="17" t="s">
        <v>17</v>
      </c>
      <c r="C40" s="17" t="s">
        <v>17</v>
      </c>
      <c r="D40" s="17" t="s">
        <v>17</v>
      </c>
      <c r="E40" s="17">
        <v>27780</v>
      </c>
      <c r="F40" s="21">
        <v>17871</v>
      </c>
      <c r="G40" s="17" t="s">
        <v>17</v>
      </c>
      <c r="H40" s="17">
        <v>303903</v>
      </c>
      <c r="I40" s="22">
        <v>1696534</v>
      </c>
      <c r="J40" s="23">
        <v>633709</v>
      </c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</row>
    <row r="41" spans="1:25" ht="15.75" customHeight="1">
      <c r="A41" s="16" t="s">
        <v>52</v>
      </c>
      <c r="B41" s="17">
        <v>7326</v>
      </c>
      <c r="C41" s="17" t="s">
        <v>17</v>
      </c>
      <c r="D41" s="17" t="s">
        <v>17</v>
      </c>
      <c r="E41" s="17" t="s">
        <v>17</v>
      </c>
      <c r="F41" s="18" t="s">
        <v>17</v>
      </c>
      <c r="G41" s="17" t="s">
        <v>17</v>
      </c>
      <c r="H41" s="17" t="s">
        <v>17</v>
      </c>
      <c r="I41" s="17" t="s">
        <v>17</v>
      </c>
      <c r="J41" s="24" t="s">
        <v>17</v>
      </c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</row>
    <row r="42" spans="1:25" ht="15.75" customHeight="1">
      <c r="A42" s="16" t="s">
        <v>52</v>
      </c>
      <c r="B42" s="19">
        <v>48158</v>
      </c>
      <c r="C42" s="19" t="s">
        <v>17</v>
      </c>
      <c r="D42" s="19" t="s">
        <v>17</v>
      </c>
      <c r="E42" s="17" t="s">
        <v>17</v>
      </c>
      <c r="F42" s="21">
        <v>7940100</v>
      </c>
      <c r="G42" s="20">
        <v>259486</v>
      </c>
      <c r="H42" s="17" t="s">
        <v>17</v>
      </c>
      <c r="I42" s="17" t="s">
        <v>17</v>
      </c>
      <c r="J42" s="24" t="s">
        <v>17</v>
      </c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</row>
    <row r="43" spans="1:25" ht="15.75" customHeight="1">
      <c r="A43" s="16" t="s">
        <v>53</v>
      </c>
      <c r="B43" s="19" t="s">
        <v>17</v>
      </c>
      <c r="C43" s="19" t="s">
        <v>17</v>
      </c>
      <c r="D43" s="19" t="s">
        <v>17</v>
      </c>
      <c r="E43" s="17" t="s">
        <v>17</v>
      </c>
      <c r="F43" s="21">
        <v>381910</v>
      </c>
      <c r="G43" s="20">
        <v>135268</v>
      </c>
      <c r="H43" s="20">
        <v>655435</v>
      </c>
      <c r="I43" s="22">
        <v>95534</v>
      </c>
      <c r="J43" s="23">
        <v>38240</v>
      </c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</row>
    <row r="44" spans="1:25" ht="15.75" customHeight="1">
      <c r="A44" s="16" t="s">
        <v>54</v>
      </c>
      <c r="B44" s="20">
        <v>433752</v>
      </c>
      <c r="C44" s="20">
        <v>1357685</v>
      </c>
      <c r="D44" s="17">
        <v>5327902</v>
      </c>
      <c r="E44" s="25">
        <v>1175910</v>
      </c>
      <c r="F44" s="21">
        <v>2417926</v>
      </c>
      <c r="G44" s="17">
        <v>125592</v>
      </c>
      <c r="H44" s="17">
        <v>71924</v>
      </c>
      <c r="I44" s="22">
        <v>91830</v>
      </c>
      <c r="J44" s="24">
        <v>23209</v>
      </c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</row>
    <row r="45" spans="1:25" ht="15.75" customHeight="1">
      <c r="A45" s="16" t="s">
        <v>55</v>
      </c>
      <c r="B45" s="17" t="s">
        <v>17</v>
      </c>
      <c r="C45" s="17">
        <v>119803</v>
      </c>
      <c r="D45" s="19" t="s">
        <v>17</v>
      </c>
      <c r="E45" s="17" t="s">
        <v>17</v>
      </c>
      <c r="F45" s="18" t="s">
        <v>17</v>
      </c>
      <c r="G45" s="17" t="s">
        <v>17</v>
      </c>
      <c r="H45" s="17">
        <v>35471</v>
      </c>
      <c r="I45" s="17" t="s">
        <v>17</v>
      </c>
      <c r="J45" s="24" t="s">
        <v>17</v>
      </c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</row>
    <row r="46" spans="1:25" ht="15.75" customHeight="1">
      <c r="A46" s="16" t="s">
        <v>56</v>
      </c>
      <c r="B46" s="17" t="s">
        <v>17</v>
      </c>
      <c r="C46" s="17">
        <v>63900</v>
      </c>
      <c r="D46" s="17">
        <v>34</v>
      </c>
      <c r="E46" s="17" t="s">
        <v>17</v>
      </c>
      <c r="F46" s="18" t="s">
        <v>17</v>
      </c>
      <c r="G46" s="17" t="s">
        <v>17</v>
      </c>
      <c r="H46" s="17" t="s">
        <v>17</v>
      </c>
      <c r="I46" s="17" t="s">
        <v>17</v>
      </c>
      <c r="J46" s="24">
        <v>105760</v>
      </c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</row>
    <row r="47" spans="1:25" ht="15.75" customHeight="1">
      <c r="A47" s="16" t="s">
        <v>57</v>
      </c>
      <c r="B47" s="20">
        <v>98000</v>
      </c>
      <c r="C47" s="20">
        <v>510000</v>
      </c>
      <c r="D47" s="17">
        <f>946770+5000</f>
        <v>951770</v>
      </c>
      <c r="E47" s="25">
        <v>10750000</v>
      </c>
      <c r="F47" s="21">
        <v>118822</v>
      </c>
      <c r="G47" s="20">
        <f>2926358+262337+205885+31152</f>
        <v>3425732</v>
      </c>
      <c r="H47" s="20">
        <f>20000000+238700+68723+422647+21456+77880+9344042+119120</f>
        <v>30292568</v>
      </c>
      <c r="I47" s="22">
        <v>1155344</v>
      </c>
      <c r="J47" s="23">
        <f>216590+161665+271119+22252+227+316137+50225+39523+7169+26580</f>
        <v>1111487</v>
      </c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</row>
    <row r="48" spans="1:25" ht="15.75" customHeight="1">
      <c r="A48" s="26"/>
      <c r="B48" s="27"/>
      <c r="C48" s="28"/>
      <c r="D48" s="29"/>
      <c r="E48" s="30"/>
      <c r="F48" s="30"/>
      <c r="G48" s="30"/>
      <c r="H48" s="27"/>
      <c r="I48" s="27"/>
      <c r="J48" s="31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</row>
    <row r="49" spans="1:25" ht="15.75" customHeight="1">
      <c r="A49" s="32"/>
      <c r="B49" s="32"/>
      <c r="C49" s="32"/>
      <c r="D49" s="32"/>
      <c r="E49" s="32"/>
      <c r="F49" s="32"/>
      <c r="G49" s="32"/>
      <c r="H49" s="17"/>
      <c r="I49" s="17"/>
      <c r="J49" s="13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</row>
    <row r="50" spans="1:25" ht="15.75" customHeight="1">
      <c r="A50" s="33" t="s">
        <v>58</v>
      </c>
      <c r="B50" s="32"/>
      <c r="C50" s="32"/>
      <c r="D50" s="32"/>
      <c r="E50" s="32"/>
      <c r="F50" s="32"/>
      <c r="G50" s="20"/>
      <c r="H50" s="13"/>
      <c r="I50" s="20"/>
      <c r="J50" s="13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</row>
    <row r="51" spans="1:25" ht="15.75" customHeight="1">
      <c r="A51" s="34"/>
      <c r="B51" s="32"/>
      <c r="C51" s="32"/>
      <c r="D51" s="32"/>
      <c r="E51" s="32"/>
      <c r="F51" s="32"/>
      <c r="G51" s="20"/>
      <c r="H51" s="13"/>
      <c r="I51" s="17"/>
      <c r="J51" s="13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</row>
    <row r="52" spans="1:25" ht="15.75" customHeight="1">
      <c r="A52" s="87" t="s">
        <v>6</v>
      </c>
      <c r="B52" s="32"/>
      <c r="C52" s="32"/>
      <c r="D52" s="32"/>
      <c r="E52" s="32"/>
      <c r="F52" s="32"/>
      <c r="G52" s="32"/>
      <c r="H52" s="32"/>
      <c r="I52" s="32"/>
      <c r="J52" s="13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</row>
    <row r="53" spans="1:25" ht="15.75" customHeight="1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</row>
    <row r="54" spans="1:25" ht="15.75" customHeight="1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</row>
    <row r="55" spans="1:25" ht="15.75" customHeight="1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</row>
    <row r="56" spans="1:25" ht="15.75" customHeight="1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</row>
    <row r="57" spans="1:25" ht="15.75" customHeight="1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</row>
    <row r="58" spans="1:25" ht="15.75" customHeight="1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</row>
    <row r="59" spans="1:25" ht="15.75" customHeight="1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</row>
    <row r="60" spans="1:25" ht="15.75" customHeight="1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</row>
    <row r="61" spans="1:25" ht="15.75" customHeight="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</row>
    <row r="62" spans="1:25" ht="15.75" customHeight="1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</row>
    <row r="63" spans="1:25" ht="15.75" customHeight="1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</row>
    <row r="64" spans="1:25" ht="15.75" customHeight="1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</row>
    <row r="65" spans="1:25" ht="15.75" customHeight="1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</row>
    <row r="66" spans="1:25" ht="15.75" customHeight="1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</row>
    <row r="67" spans="1:25" ht="15.75" customHeight="1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</row>
    <row r="68" spans="1:25" ht="15.75" customHeight="1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</row>
    <row r="69" spans="1:25" ht="15.75" customHeight="1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</row>
    <row r="70" spans="1:25" ht="15.75" customHeight="1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</row>
    <row r="71" spans="1:25" ht="15.75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</row>
    <row r="72" spans="1:25" ht="15.75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</row>
    <row r="73" spans="1:25" ht="15.75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</row>
    <row r="74" spans="1:25" ht="15.75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</row>
    <row r="75" spans="1:25" ht="15.75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</row>
    <row r="76" spans="1:25" ht="15.75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</row>
    <row r="77" spans="1:25" ht="15.75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</row>
    <row r="78" spans="1:25" ht="15.75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</row>
    <row r="79" spans="1:25" ht="15.75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</row>
    <row r="80" spans="1:25" ht="15.75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</row>
    <row r="81" spans="1:25" ht="15.75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</row>
    <row r="82" spans="1:25" ht="15.75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</row>
    <row r="83" spans="1:25" ht="15.75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</row>
    <row r="84" spans="1:25" ht="15.75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</row>
    <row r="85" spans="1:25" ht="15.75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</row>
    <row r="86" spans="1:25" ht="15.75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</row>
    <row r="87" spans="1:25" ht="15.75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</row>
    <row r="88" spans="1:25" ht="15.75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</row>
    <row r="89" spans="1:25" ht="15.75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</row>
    <row r="90" spans="1:25" ht="15.75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</row>
    <row r="91" spans="1:25" ht="15.75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</row>
    <row r="92" spans="1:25" ht="15.75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</row>
    <row r="93" spans="1:25" ht="15.75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</row>
    <row r="94" spans="1:25" ht="15.75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</row>
    <row r="95" spans="1:25" ht="15.75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</row>
    <row r="96" spans="1:25" ht="15.75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</row>
    <row r="97" spans="1:25" ht="15.75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</row>
    <row r="98" spans="1:25" ht="15.75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</row>
    <row r="99" spans="1:25" ht="15.75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</row>
    <row r="100" spans="1:25" ht="15.75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</row>
    <row r="101" spans="1:25" ht="15.75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</row>
    <row r="102" spans="1:25" ht="15.75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</row>
    <row r="103" spans="1:25" ht="15.75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</row>
    <row r="104" spans="1:25" ht="15.75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</row>
    <row r="105" spans="1:25" ht="15.75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</row>
    <row r="106" spans="1:25" ht="15.75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</row>
    <row r="107" spans="1:25" ht="15.75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</row>
    <row r="108" spans="1:25" ht="15.75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</row>
    <row r="109" spans="1:25" ht="15.75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</row>
    <row r="110" spans="1:25" ht="15.75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</row>
    <row r="111" spans="1:25" ht="15.75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</row>
    <row r="112" spans="1:25" ht="15.75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</row>
    <row r="113" spans="1:25" ht="15.75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</row>
    <row r="114" spans="1:25" ht="15.75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</row>
    <row r="115" spans="1:25" ht="15.75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</row>
    <row r="116" spans="1:25" ht="15.75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</row>
    <row r="117" spans="1:25" ht="15.75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</row>
    <row r="118" spans="1:25" ht="15.75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</row>
    <row r="119" spans="1:25" ht="15.75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</row>
    <row r="120" spans="1:25" ht="15.75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</row>
    <row r="121" spans="1:25" ht="15.75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</row>
    <row r="122" spans="1:25" ht="15.75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</row>
    <row r="123" spans="1:25" ht="15.7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</row>
    <row r="124" spans="1:25" ht="15.75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</row>
    <row r="125" spans="1:25" ht="15.75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</row>
    <row r="126" spans="1:25" ht="15.75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</row>
    <row r="127" spans="1:25" ht="15.75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</row>
    <row r="128" spans="1:25" ht="15.75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</row>
    <row r="129" spans="1:25" ht="15.75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</row>
    <row r="130" spans="1:25" ht="15.75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</row>
    <row r="131" spans="1:25" ht="15.75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</row>
    <row r="132" spans="1:25" ht="15.75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</row>
    <row r="133" spans="1:25" ht="15.75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</row>
    <row r="134" spans="1:25" ht="15.75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</row>
    <row r="135" spans="1:25" ht="15.75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</row>
    <row r="136" spans="1:25" ht="15.75" customHeight="1">
      <c r="A136" s="7"/>
      <c r="B136" s="7"/>
      <c r="C136" s="7"/>
      <c r="D136" s="7"/>
      <c r="E136" s="7"/>
      <c r="F136" s="7"/>
      <c r="G136" s="7"/>
      <c r="H136" s="7"/>
    </row>
    <row r="137" spans="1:25" ht="15.75" customHeight="1"/>
    <row r="138" spans="1:25" ht="15.75" customHeight="1"/>
    <row r="139" spans="1:25" ht="15.75" customHeight="1"/>
    <row r="140" spans="1:25" ht="15.75" customHeight="1"/>
    <row r="141" spans="1:25" ht="15.75" customHeight="1"/>
    <row r="142" spans="1:25" ht="15.75" customHeight="1"/>
    <row r="143" spans="1:25" ht="15.75" customHeight="1"/>
    <row r="144" spans="1:25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pageMargins left="0.7" right="0.7" top="0.75" bottom="0.75" header="0.511811023622047" footer="0.511811023622047"/>
  <pageSetup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995"/>
  <sheetViews>
    <sheetView showGridLines="0" zoomScaleNormal="100" workbookViewId="0">
      <pane ySplit="3" topLeftCell="A72" activePane="bottomLeft" state="frozen"/>
      <selection pane="bottomLeft" activeCell="A79" sqref="A79"/>
    </sheetView>
  </sheetViews>
  <sheetFormatPr defaultColWidth="16" defaultRowHeight="15"/>
  <cols>
    <col min="1" max="1" width="20" customWidth="1"/>
    <col min="2" max="26" width="11.140625" customWidth="1"/>
  </cols>
  <sheetData>
    <row r="1" spans="1:11">
      <c r="A1" s="5" t="s">
        <v>59</v>
      </c>
      <c r="B1" s="8"/>
      <c r="C1" s="8"/>
      <c r="D1" s="6"/>
      <c r="E1" s="6"/>
      <c r="F1" s="6"/>
      <c r="G1" s="6"/>
      <c r="H1" s="35"/>
      <c r="I1" s="6"/>
      <c r="J1" s="7"/>
      <c r="K1" s="7"/>
    </row>
    <row r="2" spans="1:11">
      <c r="A2" s="36"/>
      <c r="B2" s="8"/>
      <c r="C2" s="8"/>
      <c r="D2" s="6"/>
      <c r="E2" s="6"/>
      <c r="F2" s="6"/>
      <c r="G2" s="37"/>
      <c r="H2" s="6"/>
      <c r="I2" s="6"/>
      <c r="J2" s="7"/>
      <c r="K2" s="7"/>
    </row>
    <row r="3" spans="1:11" ht="15.75" customHeight="1">
      <c r="A3" s="9" t="s">
        <v>8</v>
      </c>
      <c r="B3" s="10">
        <v>2000</v>
      </c>
      <c r="C3" s="10">
        <v>2001</v>
      </c>
      <c r="D3" s="10">
        <v>2002</v>
      </c>
      <c r="E3" s="10">
        <v>2003</v>
      </c>
      <c r="F3" s="10">
        <v>2004</v>
      </c>
      <c r="G3" s="10">
        <v>2005</v>
      </c>
      <c r="H3" s="10">
        <v>2006</v>
      </c>
      <c r="I3" s="10">
        <v>2007</v>
      </c>
      <c r="J3" s="10">
        <v>2008</v>
      </c>
    </row>
    <row r="4" spans="1:11" ht="15.75" customHeight="1">
      <c r="A4" s="12"/>
      <c r="B4" s="32"/>
      <c r="C4" s="13"/>
      <c r="D4" s="13"/>
      <c r="E4" s="13"/>
      <c r="F4" s="13"/>
      <c r="G4" s="13"/>
      <c r="H4" s="13"/>
      <c r="I4" s="13"/>
      <c r="J4" s="13"/>
    </row>
    <row r="5" spans="1:11" ht="15.75" customHeight="1">
      <c r="A5" s="38" t="s">
        <v>15</v>
      </c>
      <c r="B5" s="39">
        <v>403210757</v>
      </c>
      <c r="C5" s="39">
        <v>309155644</v>
      </c>
      <c r="D5" s="39">
        <v>273849442</v>
      </c>
      <c r="E5" s="39">
        <v>312044389</v>
      </c>
      <c r="F5" s="39">
        <v>460441962</v>
      </c>
      <c r="G5" s="39">
        <v>402728647</v>
      </c>
      <c r="H5" s="39">
        <v>531776269</v>
      </c>
      <c r="I5" s="39">
        <v>404545278</v>
      </c>
      <c r="J5" s="39">
        <v>483040598</v>
      </c>
    </row>
    <row r="6" spans="1:11">
      <c r="A6" s="16" t="s">
        <v>54</v>
      </c>
      <c r="B6" s="25">
        <v>594567</v>
      </c>
      <c r="C6" s="25">
        <v>793730</v>
      </c>
      <c r="D6" s="25">
        <v>3919509</v>
      </c>
      <c r="E6" s="25">
        <v>4063365</v>
      </c>
      <c r="F6" s="25">
        <v>5318628</v>
      </c>
      <c r="G6" s="25">
        <v>4096171</v>
      </c>
      <c r="H6" s="25">
        <v>2898387</v>
      </c>
      <c r="I6" s="21">
        <v>5715130</v>
      </c>
      <c r="J6" s="21">
        <v>3255204</v>
      </c>
    </row>
    <row r="7" spans="1:11">
      <c r="A7" s="16" t="s">
        <v>60</v>
      </c>
      <c r="B7" s="18" t="s">
        <v>17</v>
      </c>
      <c r="C7" s="18" t="s">
        <v>17</v>
      </c>
      <c r="D7" s="18" t="s">
        <v>17</v>
      </c>
      <c r="E7" s="18" t="s">
        <v>17</v>
      </c>
      <c r="F7" s="18" t="s">
        <v>17</v>
      </c>
      <c r="G7" s="18" t="s">
        <v>17</v>
      </c>
      <c r="H7" s="18" t="s">
        <v>17</v>
      </c>
      <c r="I7" s="21">
        <v>27000</v>
      </c>
      <c r="J7" s="21">
        <v>58750</v>
      </c>
    </row>
    <row r="8" spans="1:11">
      <c r="A8" s="16" t="s">
        <v>61</v>
      </c>
      <c r="B8" s="18" t="s">
        <v>17</v>
      </c>
      <c r="C8" s="18" t="s">
        <v>17</v>
      </c>
      <c r="D8" s="18" t="s">
        <v>17</v>
      </c>
      <c r="E8" s="18" t="s">
        <v>17</v>
      </c>
      <c r="F8" s="18" t="s">
        <v>17</v>
      </c>
      <c r="G8" s="18" t="s">
        <v>17</v>
      </c>
      <c r="H8" s="18" t="s">
        <v>17</v>
      </c>
      <c r="I8" s="18" t="s">
        <v>17</v>
      </c>
      <c r="J8" s="21">
        <v>132387</v>
      </c>
    </row>
    <row r="9" spans="1:11">
      <c r="A9" s="16" t="s">
        <v>62</v>
      </c>
      <c r="B9" s="18" t="s">
        <v>17</v>
      </c>
      <c r="C9" s="18" t="s">
        <v>17</v>
      </c>
      <c r="D9" s="18" t="s">
        <v>17</v>
      </c>
      <c r="E9" s="18" t="s">
        <v>17</v>
      </c>
      <c r="F9" s="18" t="s">
        <v>17</v>
      </c>
      <c r="G9" s="18" t="s">
        <v>17</v>
      </c>
      <c r="H9" s="18" t="s">
        <v>17</v>
      </c>
      <c r="I9" s="21">
        <v>2409973</v>
      </c>
      <c r="J9" s="21">
        <v>1244233</v>
      </c>
    </row>
    <row r="10" spans="1:11">
      <c r="A10" s="16" t="s">
        <v>63</v>
      </c>
      <c r="B10" s="18" t="s">
        <v>17</v>
      </c>
      <c r="C10" s="18" t="s">
        <v>17</v>
      </c>
      <c r="D10" s="18" t="s">
        <v>17</v>
      </c>
      <c r="E10" s="18" t="s">
        <v>17</v>
      </c>
      <c r="F10" s="18" t="s">
        <v>17</v>
      </c>
      <c r="G10" s="18" t="s">
        <v>17</v>
      </c>
      <c r="H10" s="18" t="s">
        <v>17</v>
      </c>
      <c r="I10" s="21">
        <v>41609</v>
      </c>
      <c r="J10" s="21">
        <v>118808</v>
      </c>
    </row>
    <row r="11" spans="1:11">
      <c r="A11" s="16" t="s">
        <v>19</v>
      </c>
      <c r="B11" s="18" t="s">
        <v>17</v>
      </c>
      <c r="C11" s="18" t="s">
        <v>17</v>
      </c>
      <c r="D11" s="18" t="s">
        <v>17</v>
      </c>
      <c r="E11" s="18" t="s">
        <v>17</v>
      </c>
      <c r="F11" s="18" t="s">
        <v>17</v>
      </c>
      <c r="G11" s="18" t="s">
        <v>17</v>
      </c>
      <c r="H11" s="18" t="s">
        <v>17</v>
      </c>
      <c r="I11" s="18" t="s">
        <v>17</v>
      </c>
      <c r="J11" s="18" t="s">
        <v>17</v>
      </c>
    </row>
    <row r="12" spans="1:11">
      <c r="A12" s="16" t="s">
        <v>43</v>
      </c>
      <c r="B12" s="18" t="s">
        <v>17</v>
      </c>
      <c r="C12" s="18" t="s">
        <v>17</v>
      </c>
      <c r="D12" s="18" t="s">
        <v>17</v>
      </c>
      <c r="E12" s="18" t="s">
        <v>17</v>
      </c>
      <c r="F12" s="25">
        <v>273390</v>
      </c>
      <c r="G12" s="25">
        <v>1016580</v>
      </c>
      <c r="H12" s="25">
        <v>1403632</v>
      </c>
      <c r="I12" s="21">
        <v>507436</v>
      </c>
      <c r="J12" s="21">
        <v>1289979</v>
      </c>
    </row>
    <row r="13" spans="1:11">
      <c r="A13" s="16" t="s">
        <v>64</v>
      </c>
      <c r="B13" s="18" t="s">
        <v>17</v>
      </c>
      <c r="C13" s="18" t="s">
        <v>17</v>
      </c>
      <c r="D13" s="18" t="s">
        <v>17</v>
      </c>
      <c r="E13" s="18" t="s">
        <v>17</v>
      </c>
      <c r="F13" s="18" t="s">
        <v>17</v>
      </c>
      <c r="G13" s="18" t="s">
        <v>17</v>
      </c>
      <c r="H13" s="18" t="s">
        <v>17</v>
      </c>
      <c r="I13" s="21">
        <v>71567</v>
      </c>
      <c r="J13" s="21">
        <v>78692</v>
      </c>
    </row>
    <row r="14" spans="1:11">
      <c r="A14" s="16" t="s">
        <v>20</v>
      </c>
      <c r="B14" s="25">
        <v>700147</v>
      </c>
      <c r="C14" s="18" t="s">
        <v>17</v>
      </c>
      <c r="D14" s="25">
        <v>71157</v>
      </c>
      <c r="E14" s="18" t="s">
        <v>17</v>
      </c>
      <c r="F14" s="18" t="s">
        <v>17</v>
      </c>
      <c r="G14" s="18" t="s">
        <v>17</v>
      </c>
      <c r="H14" s="18" t="s">
        <v>17</v>
      </c>
      <c r="I14" s="21">
        <v>20160</v>
      </c>
      <c r="J14" s="21">
        <v>139636</v>
      </c>
    </row>
    <row r="15" spans="1:11">
      <c r="A15" s="16" t="s">
        <v>65</v>
      </c>
      <c r="B15" s="18" t="s">
        <v>17</v>
      </c>
      <c r="C15" s="18" t="s">
        <v>17</v>
      </c>
      <c r="D15" s="18" t="s">
        <v>17</v>
      </c>
      <c r="E15" s="18" t="s">
        <v>17</v>
      </c>
      <c r="F15" s="18" t="s">
        <v>17</v>
      </c>
      <c r="G15" s="18" t="s">
        <v>17</v>
      </c>
      <c r="H15" s="18" t="s">
        <v>17</v>
      </c>
      <c r="I15" s="21">
        <v>359369</v>
      </c>
      <c r="J15" s="21">
        <v>445030</v>
      </c>
    </row>
    <row r="16" spans="1:11" ht="15.75" customHeight="1">
      <c r="A16" s="16" t="s">
        <v>21</v>
      </c>
      <c r="B16" s="25">
        <v>168053717</v>
      </c>
      <c r="C16" s="25">
        <v>136286659</v>
      </c>
      <c r="D16" s="25">
        <v>115225361</v>
      </c>
      <c r="E16" s="25">
        <v>129267775</v>
      </c>
      <c r="F16" s="25">
        <v>149110993</v>
      </c>
      <c r="G16" s="25">
        <v>47569251</v>
      </c>
      <c r="H16" s="25">
        <v>19996823</v>
      </c>
      <c r="I16" s="21">
        <v>10026624</v>
      </c>
      <c r="J16" s="21">
        <v>10571874</v>
      </c>
    </row>
    <row r="17" spans="1:10" ht="15.75" customHeight="1">
      <c r="A17" s="16" t="s">
        <v>66</v>
      </c>
      <c r="B17" s="18" t="s">
        <v>17</v>
      </c>
      <c r="C17" s="18" t="s">
        <v>17</v>
      </c>
      <c r="D17" s="18" t="s">
        <v>17</v>
      </c>
      <c r="E17" s="18" t="s">
        <v>17</v>
      </c>
      <c r="F17" s="18" t="s">
        <v>17</v>
      </c>
      <c r="G17" s="18" t="s">
        <v>17</v>
      </c>
      <c r="H17" s="18" t="s">
        <v>17</v>
      </c>
      <c r="I17" s="21">
        <v>26366</v>
      </c>
      <c r="J17" s="21">
        <v>111284</v>
      </c>
    </row>
    <row r="18" spans="1:10" ht="15.75" customHeight="1">
      <c r="A18" s="16" t="s">
        <v>22</v>
      </c>
      <c r="B18" s="18">
        <v>1311603</v>
      </c>
      <c r="C18" s="18" t="s">
        <v>17</v>
      </c>
      <c r="D18" s="25">
        <v>2152027</v>
      </c>
      <c r="E18" s="25">
        <v>2392379</v>
      </c>
      <c r="F18" s="25">
        <v>853452</v>
      </c>
      <c r="G18" s="25">
        <v>387468</v>
      </c>
      <c r="H18" s="25">
        <v>3093507</v>
      </c>
      <c r="I18" s="21">
        <v>6644258</v>
      </c>
      <c r="J18" s="21">
        <v>3424646</v>
      </c>
    </row>
    <row r="19" spans="1:10" ht="15.75" customHeight="1">
      <c r="A19" s="16" t="s">
        <v>25</v>
      </c>
      <c r="B19" s="25">
        <v>133479698</v>
      </c>
      <c r="C19" s="25">
        <v>99350462</v>
      </c>
      <c r="D19" s="25">
        <v>131821718</v>
      </c>
      <c r="E19" s="25">
        <v>115898861</v>
      </c>
      <c r="F19" s="25">
        <v>197215431</v>
      </c>
      <c r="G19" s="25">
        <v>257725393</v>
      </c>
      <c r="H19" s="25">
        <v>358600077</v>
      </c>
      <c r="I19" s="21">
        <v>286542731</v>
      </c>
      <c r="J19" s="21">
        <v>261045093</v>
      </c>
    </row>
    <row r="20" spans="1:10" ht="15.75" customHeight="1">
      <c r="A20" s="16" t="s">
        <v>38</v>
      </c>
      <c r="B20" s="18">
        <v>3323378</v>
      </c>
      <c r="C20" s="25">
        <v>3023010</v>
      </c>
      <c r="D20" s="25">
        <v>3004961</v>
      </c>
      <c r="E20" s="25">
        <v>2924777</v>
      </c>
      <c r="F20" s="25">
        <v>9460668</v>
      </c>
      <c r="G20" s="25">
        <v>3016038</v>
      </c>
      <c r="H20" s="25">
        <v>17213755</v>
      </c>
      <c r="I20" s="21">
        <v>1897565</v>
      </c>
      <c r="J20" s="21">
        <v>10359566</v>
      </c>
    </row>
    <row r="21" spans="1:10" ht="15.75" customHeight="1">
      <c r="A21" s="16" t="s">
        <v>23</v>
      </c>
      <c r="B21" s="25">
        <v>97346</v>
      </c>
      <c r="C21" s="25">
        <v>109</v>
      </c>
      <c r="D21" s="18" t="s">
        <v>17</v>
      </c>
      <c r="E21" s="25">
        <v>316</v>
      </c>
      <c r="F21" s="25">
        <v>2767</v>
      </c>
      <c r="G21" s="18" t="s">
        <v>17</v>
      </c>
      <c r="H21" s="18" t="s">
        <v>17</v>
      </c>
      <c r="I21" s="21">
        <v>36122</v>
      </c>
      <c r="J21" s="18" t="s">
        <v>17</v>
      </c>
    </row>
    <row r="22" spans="1:10" ht="15.75" customHeight="1">
      <c r="A22" s="16" t="s">
        <v>67</v>
      </c>
      <c r="B22" s="18" t="s">
        <v>17</v>
      </c>
      <c r="C22" s="18" t="s">
        <v>17</v>
      </c>
      <c r="D22" s="18" t="s">
        <v>17</v>
      </c>
      <c r="E22" s="18" t="s">
        <v>17</v>
      </c>
      <c r="F22" s="18" t="s">
        <v>17</v>
      </c>
      <c r="G22" s="18" t="s">
        <v>17</v>
      </c>
      <c r="H22" s="18" t="s">
        <v>17</v>
      </c>
      <c r="I22" s="18" t="s">
        <v>17</v>
      </c>
      <c r="J22" s="18" t="s">
        <v>17</v>
      </c>
    </row>
    <row r="23" spans="1:10" ht="15.75" customHeight="1">
      <c r="A23" s="16" t="s">
        <v>68</v>
      </c>
      <c r="B23" s="25">
        <v>4607946</v>
      </c>
      <c r="C23" s="25">
        <v>6972127</v>
      </c>
      <c r="D23" s="25">
        <v>581832</v>
      </c>
      <c r="E23" s="25">
        <v>55359</v>
      </c>
      <c r="F23" s="25">
        <v>227113</v>
      </c>
      <c r="G23" s="25">
        <v>156238</v>
      </c>
      <c r="H23" s="25">
        <v>2138655</v>
      </c>
      <c r="I23" s="21">
        <v>1711463</v>
      </c>
      <c r="J23" s="21">
        <v>1055266</v>
      </c>
    </row>
    <row r="24" spans="1:10" ht="15.75" customHeight="1">
      <c r="A24" s="16" t="s">
        <v>69</v>
      </c>
      <c r="B24" s="18" t="s">
        <v>17</v>
      </c>
      <c r="C24" s="18" t="s">
        <v>17</v>
      </c>
      <c r="D24" s="18" t="s">
        <v>17</v>
      </c>
      <c r="E24" s="18" t="s">
        <v>17</v>
      </c>
      <c r="F24" s="18" t="s">
        <v>17</v>
      </c>
      <c r="G24" s="18" t="s">
        <v>17</v>
      </c>
      <c r="H24" s="18" t="s">
        <v>17</v>
      </c>
      <c r="I24" s="21">
        <v>322418</v>
      </c>
      <c r="J24" s="21">
        <v>235034</v>
      </c>
    </row>
    <row r="25" spans="1:10" ht="15.75" customHeight="1">
      <c r="A25" s="16" t="s">
        <v>70</v>
      </c>
      <c r="B25" s="18" t="s">
        <v>17</v>
      </c>
      <c r="C25" s="18" t="s">
        <v>17</v>
      </c>
      <c r="D25" s="18" t="s">
        <v>17</v>
      </c>
      <c r="E25" s="18" t="s">
        <v>17</v>
      </c>
      <c r="F25" s="18" t="s">
        <v>17</v>
      </c>
      <c r="G25" s="18" t="s">
        <v>17</v>
      </c>
      <c r="H25" s="18" t="s">
        <v>17</v>
      </c>
      <c r="I25" s="21">
        <v>124793</v>
      </c>
      <c r="J25" s="21">
        <v>130903</v>
      </c>
    </row>
    <row r="26" spans="1:10" ht="15.75" customHeight="1">
      <c r="A26" s="16" t="s">
        <v>24</v>
      </c>
      <c r="B26" s="18" t="s">
        <v>17</v>
      </c>
      <c r="C26" s="18" t="s">
        <v>17</v>
      </c>
      <c r="D26" s="18" t="s">
        <v>17</v>
      </c>
      <c r="E26" s="18" t="s">
        <v>17</v>
      </c>
      <c r="F26" s="25">
        <v>420000</v>
      </c>
      <c r="G26" s="18" t="s">
        <v>17</v>
      </c>
      <c r="H26" s="18" t="s">
        <v>17</v>
      </c>
      <c r="I26" s="18" t="s">
        <v>17</v>
      </c>
      <c r="J26" s="18" t="s">
        <v>17</v>
      </c>
    </row>
    <row r="27" spans="1:10" ht="15.75" customHeight="1">
      <c r="A27" s="16" t="s">
        <v>44</v>
      </c>
      <c r="B27" s="18" t="s">
        <v>17</v>
      </c>
      <c r="C27" s="18" t="s">
        <v>17</v>
      </c>
      <c r="D27" s="18" t="s">
        <v>17</v>
      </c>
      <c r="E27" s="25">
        <v>362054</v>
      </c>
      <c r="F27" s="18" t="s">
        <v>17</v>
      </c>
      <c r="G27" s="18" t="s">
        <v>17</v>
      </c>
      <c r="H27" s="25">
        <v>152175</v>
      </c>
      <c r="I27" s="21">
        <v>215407</v>
      </c>
      <c r="J27" s="21">
        <v>348325</v>
      </c>
    </row>
    <row r="28" spans="1:10" ht="15.75" customHeight="1">
      <c r="A28" s="16" t="s">
        <v>71</v>
      </c>
      <c r="B28" s="18" t="s">
        <v>17</v>
      </c>
      <c r="C28" s="18" t="s">
        <v>17</v>
      </c>
      <c r="D28" s="18" t="s">
        <v>17</v>
      </c>
      <c r="E28" s="18" t="s">
        <v>17</v>
      </c>
      <c r="F28" s="18" t="s">
        <v>17</v>
      </c>
      <c r="G28" s="18" t="s">
        <v>17</v>
      </c>
      <c r="H28" s="18" t="s">
        <v>17</v>
      </c>
      <c r="I28" s="18" t="s">
        <v>17</v>
      </c>
      <c r="J28" s="21">
        <v>90528</v>
      </c>
    </row>
    <row r="29" spans="1:10" ht="15.75" customHeight="1">
      <c r="A29" s="16" t="s">
        <v>72</v>
      </c>
      <c r="B29" s="18" t="s">
        <v>17</v>
      </c>
      <c r="C29" s="18" t="s">
        <v>17</v>
      </c>
      <c r="D29" s="18" t="s">
        <v>17</v>
      </c>
      <c r="E29" s="18" t="s">
        <v>17</v>
      </c>
      <c r="F29" s="18" t="s">
        <v>17</v>
      </c>
      <c r="G29" s="18" t="s">
        <v>17</v>
      </c>
      <c r="H29" s="18" t="s">
        <v>17</v>
      </c>
      <c r="I29" s="21">
        <v>682480</v>
      </c>
      <c r="J29" s="21">
        <v>1026318</v>
      </c>
    </row>
    <row r="30" spans="1:10" ht="15.75" customHeight="1">
      <c r="A30" s="16" t="s">
        <v>26</v>
      </c>
      <c r="B30" s="18">
        <v>8969</v>
      </c>
      <c r="C30" s="18" t="s">
        <v>17</v>
      </c>
      <c r="D30" s="25">
        <v>2</v>
      </c>
      <c r="E30" s="25">
        <v>85902</v>
      </c>
      <c r="F30" s="25">
        <v>2696</v>
      </c>
      <c r="G30" s="18" t="s">
        <v>17</v>
      </c>
      <c r="H30" s="18" t="s">
        <v>17</v>
      </c>
      <c r="I30" s="18" t="s">
        <v>17</v>
      </c>
      <c r="J30" s="18" t="s">
        <v>17</v>
      </c>
    </row>
    <row r="31" spans="1:10" ht="15.75" customHeight="1">
      <c r="A31" s="16" t="s">
        <v>73</v>
      </c>
      <c r="B31" s="18" t="s">
        <v>17</v>
      </c>
      <c r="C31" s="18" t="s">
        <v>17</v>
      </c>
      <c r="D31" s="18" t="s">
        <v>17</v>
      </c>
      <c r="E31" s="18" t="s">
        <v>17</v>
      </c>
      <c r="F31" s="18" t="s">
        <v>17</v>
      </c>
      <c r="G31" s="18" t="s">
        <v>17</v>
      </c>
      <c r="H31" s="18" t="s">
        <v>17</v>
      </c>
      <c r="I31" s="21">
        <v>75291</v>
      </c>
      <c r="J31" s="21">
        <v>734607</v>
      </c>
    </row>
    <row r="32" spans="1:10" ht="15.75" customHeight="1">
      <c r="A32" s="16" t="s">
        <v>74</v>
      </c>
      <c r="B32" s="18" t="s">
        <v>17</v>
      </c>
      <c r="C32" s="18" t="s">
        <v>17</v>
      </c>
      <c r="D32" s="18" t="s">
        <v>17</v>
      </c>
      <c r="E32" s="18" t="s">
        <v>17</v>
      </c>
      <c r="F32" s="18" t="s">
        <v>17</v>
      </c>
      <c r="G32" s="18" t="s">
        <v>17</v>
      </c>
      <c r="H32" s="18" t="s">
        <v>17</v>
      </c>
      <c r="I32" s="18" t="s">
        <v>17</v>
      </c>
      <c r="J32" s="21">
        <v>247630</v>
      </c>
    </row>
    <row r="33" spans="1:10" ht="15.75" customHeight="1">
      <c r="A33" s="16" t="s">
        <v>45</v>
      </c>
      <c r="B33" s="25">
        <v>4777472</v>
      </c>
      <c r="C33" s="25">
        <v>3938359</v>
      </c>
      <c r="D33" s="25">
        <v>797090</v>
      </c>
      <c r="E33" s="25">
        <v>10051142</v>
      </c>
      <c r="F33" s="25">
        <v>14394930</v>
      </c>
      <c r="G33" s="25">
        <v>13931321</v>
      </c>
      <c r="H33" s="25">
        <v>15684332</v>
      </c>
      <c r="I33" s="21">
        <v>13226406</v>
      </c>
      <c r="J33" s="21">
        <v>14765005</v>
      </c>
    </row>
    <row r="34" spans="1:10" ht="15.75" customHeight="1">
      <c r="A34" s="16" t="s">
        <v>27</v>
      </c>
      <c r="B34" s="25">
        <v>18339876</v>
      </c>
      <c r="C34" s="25">
        <v>16151324</v>
      </c>
      <c r="D34" s="25">
        <v>437180</v>
      </c>
      <c r="E34" s="25">
        <v>4598261</v>
      </c>
      <c r="F34" s="25">
        <v>25893593</v>
      </c>
      <c r="G34" s="25">
        <v>13494682</v>
      </c>
      <c r="H34" s="25">
        <v>12994052</v>
      </c>
      <c r="I34" s="21">
        <v>15759096</v>
      </c>
      <c r="J34" s="21">
        <v>61544738</v>
      </c>
    </row>
    <row r="35" spans="1:10" ht="15.75" customHeight="1">
      <c r="A35" s="16" t="s">
        <v>46</v>
      </c>
      <c r="B35" s="18">
        <v>991371</v>
      </c>
      <c r="C35" s="25">
        <v>1598273</v>
      </c>
      <c r="D35" s="25">
        <v>484525</v>
      </c>
      <c r="E35" s="25">
        <v>9786347</v>
      </c>
      <c r="F35" s="25">
        <v>12585241</v>
      </c>
      <c r="G35" s="25">
        <v>15007242</v>
      </c>
      <c r="H35" s="25">
        <v>30582293</v>
      </c>
      <c r="I35" s="21">
        <v>14553644</v>
      </c>
      <c r="J35" s="21">
        <v>22033842</v>
      </c>
    </row>
    <row r="36" spans="1:10" ht="15.75" customHeight="1">
      <c r="A36" s="16" t="s">
        <v>51</v>
      </c>
      <c r="B36" s="18">
        <v>18141</v>
      </c>
      <c r="C36" s="25">
        <v>142605</v>
      </c>
      <c r="D36" s="25">
        <v>424378</v>
      </c>
      <c r="E36" s="25">
        <v>116338</v>
      </c>
      <c r="F36" s="25">
        <v>230296</v>
      </c>
      <c r="G36" s="25">
        <v>545152</v>
      </c>
      <c r="H36" s="25">
        <v>273037</v>
      </c>
      <c r="I36" s="21">
        <v>556045</v>
      </c>
      <c r="J36" s="21">
        <v>1549726</v>
      </c>
    </row>
    <row r="37" spans="1:10" ht="15.75" customHeight="1">
      <c r="A37" s="16" t="s">
        <v>28</v>
      </c>
      <c r="B37" s="18" t="s">
        <v>17</v>
      </c>
      <c r="C37" s="18" t="s">
        <v>17</v>
      </c>
      <c r="D37" s="18" t="s">
        <v>17</v>
      </c>
      <c r="E37" s="18" t="s">
        <v>17</v>
      </c>
      <c r="F37" s="25">
        <v>73046</v>
      </c>
      <c r="G37" s="25">
        <v>577191</v>
      </c>
      <c r="H37" s="25">
        <v>1121811</v>
      </c>
      <c r="I37" s="21">
        <v>499990</v>
      </c>
      <c r="J37" s="18" t="s">
        <v>17</v>
      </c>
    </row>
    <row r="38" spans="1:10" ht="15.75" customHeight="1">
      <c r="A38" s="16" t="s">
        <v>16</v>
      </c>
      <c r="B38" s="18" t="s">
        <v>17</v>
      </c>
      <c r="C38" s="18" t="s">
        <v>17</v>
      </c>
      <c r="D38" s="18" t="s">
        <v>17</v>
      </c>
      <c r="E38" s="18" t="s">
        <v>17</v>
      </c>
      <c r="F38" s="18" t="s">
        <v>17</v>
      </c>
      <c r="G38" s="18" t="s">
        <v>17</v>
      </c>
      <c r="H38" s="18" t="s">
        <v>17</v>
      </c>
      <c r="I38" s="18" t="s">
        <v>17</v>
      </c>
      <c r="J38" s="18" t="s">
        <v>17</v>
      </c>
    </row>
    <row r="39" spans="1:10" ht="15.75" customHeight="1">
      <c r="A39" s="16" t="s">
        <v>42</v>
      </c>
      <c r="B39" s="18" t="s">
        <v>17</v>
      </c>
      <c r="C39" s="25">
        <v>15</v>
      </c>
      <c r="D39" s="25">
        <v>5517</v>
      </c>
      <c r="E39" s="25">
        <v>359762</v>
      </c>
      <c r="F39" s="25">
        <v>45773</v>
      </c>
      <c r="G39" s="25">
        <v>29175</v>
      </c>
      <c r="H39" s="25">
        <v>2829</v>
      </c>
      <c r="I39" s="21">
        <v>7071</v>
      </c>
      <c r="J39" s="21">
        <v>3603</v>
      </c>
    </row>
    <row r="40" spans="1:10" ht="15.75" customHeight="1">
      <c r="A40" s="16" t="s">
        <v>47</v>
      </c>
      <c r="B40" s="18">
        <v>12512</v>
      </c>
      <c r="C40" s="18" t="s">
        <v>17</v>
      </c>
      <c r="D40" s="18" t="s">
        <v>17</v>
      </c>
      <c r="E40" s="18" t="s">
        <v>17</v>
      </c>
      <c r="F40" s="25">
        <v>3020</v>
      </c>
      <c r="G40" s="18" t="s">
        <v>17</v>
      </c>
      <c r="H40" s="18" t="s">
        <v>17</v>
      </c>
      <c r="I40" s="21">
        <v>28950</v>
      </c>
      <c r="J40" s="18" t="s">
        <v>17</v>
      </c>
    </row>
    <row r="41" spans="1:10" ht="15.75" customHeight="1">
      <c r="A41" s="16" t="s">
        <v>75</v>
      </c>
      <c r="B41" s="18" t="s">
        <v>17</v>
      </c>
      <c r="C41" s="18" t="s">
        <v>17</v>
      </c>
      <c r="D41" s="18" t="s">
        <v>17</v>
      </c>
      <c r="E41" s="18" t="s">
        <v>17</v>
      </c>
      <c r="F41" s="18" t="s">
        <v>17</v>
      </c>
      <c r="G41" s="18" t="s">
        <v>17</v>
      </c>
      <c r="H41" s="18" t="s">
        <v>17</v>
      </c>
      <c r="I41" s="18" t="s">
        <v>17</v>
      </c>
      <c r="J41" s="21">
        <v>13267</v>
      </c>
    </row>
    <row r="42" spans="1:10" ht="15.75" customHeight="1">
      <c r="A42" s="16" t="s">
        <v>39</v>
      </c>
      <c r="B42" s="18">
        <v>478</v>
      </c>
      <c r="C42" s="18" t="s">
        <v>17</v>
      </c>
      <c r="D42" s="25">
        <v>71904</v>
      </c>
      <c r="E42" s="25">
        <v>38011</v>
      </c>
      <c r="F42" s="25">
        <v>80712</v>
      </c>
      <c r="G42" s="25">
        <v>10511</v>
      </c>
      <c r="H42" s="25">
        <v>335048</v>
      </c>
      <c r="I42" s="21">
        <v>160558</v>
      </c>
      <c r="J42" s="21">
        <v>335480</v>
      </c>
    </row>
    <row r="43" spans="1:10" ht="15.75" customHeight="1">
      <c r="A43" s="16" t="s">
        <v>76</v>
      </c>
      <c r="B43" s="18" t="s">
        <v>17</v>
      </c>
      <c r="C43" s="18" t="s">
        <v>17</v>
      </c>
      <c r="D43" s="18" t="s">
        <v>17</v>
      </c>
      <c r="E43" s="18" t="s">
        <v>17</v>
      </c>
      <c r="F43" s="18" t="s">
        <v>17</v>
      </c>
      <c r="G43" s="18" t="s">
        <v>17</v>
      </c>
      <c r="H43" s="18" t="s">
        <v>17</v>
      </c>
      <c r="I43" s="18" t="s">
        <v>17</v>
      </c>
      <c r="J43" s="21">
        <v>222534</v>
      </c>
    </row>
    <row r="44" spans="1:10" ht="15.75" customHeight="1">
      <c r="A44" s="16" t="s">
        <v>48</v>
      </c>
      <c r="B44" s="25">
        <v>477708</v>
      </c>
      <c r="C44" s="25">
        <v>929633</v>
      </c>
      <c r="D44" s="25">
        <v>30053</v>
      </c>
      <c r="E44" s="25">
        <v>82093</v>
      </c>
      <c r="F44" s="25">
        <v>49822</v>
      </c>
      <c r="G44" s="25">
        <v>115541</v>
      </c>
      <c r="H44" s="25">
        <v>76148</v>
      </c>
      <c r="I44" s="21">
        <v>19477</v>
      </c>
      <c r="J44" s="21">
        <v>133286</v>
      </c>
    </row>
    <row r="45" spans="1:10" ht="15.75" customHeight="1">
      <c r="A45" s="16" t="s">
        <v>40</v>
      </c>
      <c r="B45" s="25">
        <v>45420770</v>
      </c>
      <c r="C45" s="25">
        <v>25660381</v>
      </c>
      <c r="D45" s="25">
        <v>386594</v>
      </c>
      <c r="E45" s="25">
        <v>21802345</v>
      </c>
      <c r="F45" s="25">
        <v>27096477</v>
      </c>
      <c r="G45" s="25">
        <v>26474217</v>
      </c>
      <c r="H45" s="25">
        <v>29764192</v>
      </c>
      <c r="I45" s="21">
        <v>19251332</v>
      </c>
      <c r="J45" s="21">
        <v>48942254</v>
      </c>
    </row>
    <row r="46" spans="1:10" ht="15.75" customHeight="1">
      <c r="A46" s="16" t="s">
        <v>77</v>
      </c>
      <c r="B46" s="18" t="s">
        <v>17</v>
      </c>
      <c r="C46" s="18" t="s">
        <v>17</v>
      </c>
      <c r="D46" s="18" t="s">
        <v>17</v>
      </c>
      <c r="E46" s="18" t="s">
        <v>17</v>
      </c>
      <c r="F46" s="18" t="s">
        <v>17</v>
      </c>
      <c r="G46" s="18" t="s">
        <v>17</v>
      </c>
      <c r="H46" s="18" t="s">
        <v>17</v>
      </c>
      <c r="I46" s="21">
        <v>258741</v>
      </c>
      <c r="J46" s="21">
        <v>321200</v>
      </c>
    </row>
    <row r="47" spans="1:10" ht="15.75" customHeight="1">
      <c r="A47" s="16" t="s">
        <v>78</v>
      </c>
      <c r="B47" s="18" t="s">
        <v>17</v>
      </c>
      <c r="C47" s="18" t="s">
        <v>17</v>
      </c>
      <c r="D47" s="18" t="s">
        <v>17</v>
      </c>
      <c r="E47" s="18" t="s">
        <v>17</v>
      </c>
      <c r="F47" s="18" t="s">
        <v>17</v>
      </c>
      <c r="G47" s="18" t="s">
        <v>17</v>
      </c>
      <c r="H47" s="18" t="s">
        <v>17</v>
      </c>
      <c r="I47" s="18" t="s">
        <v>17</v>
      </c>
      <c r="J47" s="21">
        <v>1408623</v>
      </c>
    </row>
    <row r="48" spans="1:10" ht="15.75" customHeight="1">
      <c r="A48" s="16" t="s">
        <v>79</v>
      </c>
      <c r="B48" s="18" t="s">
        <v>17</v>
      </c>
      <c r="C48" s="18" t="s">
        <v>17</v>
      </c>
      <c r="D48" s="18" t="s">
        <v>17</v>
      </c>
      <c r="E48" s="18" t="s">
        <v>17</v>
      </c>
      <c r="F48" s="18" t="s">
        <v>17</v>
      </c>
      <c r="G48" s="18" t="s">
        <v>17</v>
      </c>
      <c r="H48" s="18" t="s">
        <v>17</v>
      </c>
      <c r="I48" s="21">
        <v>772585</v>
      </c>
      <c r="J48" s="21">
        <v>1385233</v>
      </c>
    </row>
    <row r="49" spans="1:10" ht="15.75" customHeight="1">
      <c r="A49" s="16" t="s">
        <v>80</v>
      </c>
      <c r="B49" s="18" t="s">
        <v>17</v>
      </c>
      <c r="C49" s="18" t="s">
        <v>17</v>
      </c>
      <c r="D49" s="18" t="s">
        <v>17</v>
      </c>
      <c r="E49" s="18" t="s">
        <v>17</v>
      </c>
      <c r="F49" s="18" t="s">
        <v>17</v>
      </c>
      <c r="G49" s="18" t="s">
        <v>17</v>
      </c>
      <c r="H49" s="18" t="s">
        <v>17</v>
      </c>
      <c r="I49" s="18" t="s">
        <v>17</v>
      </c>
      <c r="J49" s="21">
        <v>102045</v>
      </c>
    </row>
    <row r="50" spans="1:10" ht="15.75" customHeight="1">
      <c r="A50" s="16" t="s">
        <v>29</v>
      </c>
      <c r="B50" s="18">
        <v>56682</v>
      </c>
      <c r="C50" s="25">
        <v>25026</v>
      </c>
      <c r="D50" s="25">
        <v>1264868</v>
      </c>
      <c r="E50" s="25">
        <v>146956</v>
      </c>
      <c r="F50" s="25">
        <v>1166810</v>
      </c>
      <c r="G50" s="25">
        <v>48952</v>
      </c>
      <c r="H50" s="25">
        <v>896910</v>
      </c>
      <c r="I50" s="21">
        <v>35895</v>
      </c>
      <c r="J50" s="21">
        <v>127980</v>
      </c>
    </row>
    <row r="51" spans="1:10" ht="15.75" customHeight="1">
      <c r="A51" s="16" t="s">
        <v>81</v>
      </c>
      <c r="B51" s="18" t="s">
        <v>17</v>
      </c>
      <c r="C51" s="18" t="s">
        <v>17</v>
      </c>
      <c r="D51" s="18" t="s">
        <v>17</v>
      </c>
      <c r="E51" s="18" t="s">
        <v>17</v>
      </c>
      <c r="F51" s="18" t="s">
        <v>17</v>
      </c>
      <c r="G51" s="18" t="s">
        <v>17</v>
      </c>
      <c r="H51" s="18" t="s">
        <v>17</v>
      </c>
      <c r="I51" s="18" t="s">
        <v>17</v>
      </c>
      <c r="J51" s="21">
        <v>100048</v>
      </c>
    </row>
    <row r="52" spans="1:10" ht="15.75" customHeight="1">
      <c r="A52" s="16" t="s">
        <v>18</v>
      </c>
      <c r="B52" s="18" t="s">
        <v>17</v>
      </c>
      <c r="C52" s="18" t="s">
        <v>17</v>
      </c>
      <c r="D52" s="18" t="s">
        <v>17</v>
      </c>
      <c r="E52" s="18" t="s">
        <v>17</v>
      </c>
      <c r="F52" s="18" t="s">
        <v>17</v>
      </c>
      <c r="G52" s="18" t="s">
        <v>17</v>
      </c>
      <c r="H52" s="18" t="s">
        <v>17</v>
      </c>
      <c r="I52" s="18" t="s">
        <v>17</v>
      </c>
      <c r="J52" s="18" t="s">
        <v>17</v>
      </c>
    </row>
    <row r="53" spans="1:10" ht="15.75" customHeight="1">
      <c r="A53" s="16" t="s">
        <v>56</v>
      </c>
      <c r="B53" s="25">
        <v>11091871</v>
      </c>
      <c r="C53" s="18" t="s">
        <v>17</v>
      </c>
      <c r="D53" s="25">
        <v>45972</v>
      </c>
      <c r="E53" s="25">
        <v>410850</v>
      </c>
      <c r="F53" s="25">
        <v>615706</v>
      </c>
      <c r="G53" s="25">
        <v>797649</v>
      </c>
      <c r="H53" s="25">
        <v>1014124</v>
      </c>
      <c r="I53" s="21">
        <v>1272239</v>
      </c>
      <c r="J53" s="21">
        <v>2158576</v>
      </c>
    </row>
    <row r="54" spans="1:10" ht="15.75" customHeight="1">
      <c r="A54" s="16" t="s">
        <v>57</v>
      </c>
      <c r="B54" s="25">
        <f>24544+46020+490+107552+282412+115154+16174+32934+99492</f>
        <v>724772</v>
      </c>
      <c r="C54" s="25">
        <f>353900+2000+154523+78070+1200+28992+22529+55530+218484+10243101+355303+17000+23450+22146+19190+21850+28265+58290</f>
        <v>11703823</v>
      </c>
      <c r="D54" s="25">
        <f>782+1330+28+2643+30+9426+34700+37211+197+366923+599+2715+55+1086+5565</f>
        <v>463290</v>
      </c>
      <c r="E54" s="25">
        <v>7079517</v>
      </c>
      <c r="F54" s="25">
        <f>16643+10401+61756+173248+120339+61026+427469+25149+23537+241+79513+265979+19035+271507+62897+602077+119008+35921+43053+21369+1184915+92912+121430+505638+41469+51772+792305</f>
        <v>5230609</v>
      </c>
      <c r="G54" s="25">
        <f>23493+5433+225372+221952+221572+111473+239876+59829+8894+116359+67085+28886+23557+38839+1015298+283036+53481+86310+1303139+21329+777642+115839+46759+82545+2629105</f>
        <v>7807103</v>
      </c>
      <c r="H54" s="25">
        <f>127874+389945+169596+146231+286363+203446+306049+112849+64378+640083+98111+199+12115+82566+431583+58026+102210+6000000+907909+164881+154251+242047+1571556+94756+722448+358113+249743+29141+210028+54545+771048+2297638</f>
        <v>17059728</v>
      </c>
      <c r="I54" s="21">
        <v>1192677</v>
      </c>
      <c r="J54" s="21">
        <f>188333+568624+305732+1554310</f>
        <v>2616999</v>
      </c>
    </row>
    <row r="55" spans="1:10" ht="15.75" customHeight="1">
      <c r="A55" s="16" t="s">
        <v>49</v>
      </c>
      <c r="B55" s="25">
        <v>456945</v>
      </c>
      <c r="C55" s="25">
        <v>1104946</v>
      </c>
      <c r="D55" s="25">
        <v>64162</v>
      </c>
      <c r="E55" s="25">
        <v>225181</v>
      </c>
      <c r="F55" s="25">
        <v>1613645</v>
      </c>
      <c r="G55" s="25">
        <v>160324</v>
      </c>
      <c r="H55" s="25">
        <v>112318</v>
      </c>
      <c r="I55" s="21">
        <v>300736</v>
      </c>
      <c r="J55" s="21">
        <v>515349</v>
      </c>
    </row>
    <row r="56" spans="1:10" ht="15.75" customHeight="1">
      <c r="A56" s="16" t="s">
        <v>30</v>
      </c>
      <c r="B56" s="18" t="s">
        <v>17</v>
      </c>
      <c r="C56" s="18" t="s">
        <v>17</v>
      </c>
      <c r="D56" s="18" t="s">
        <v>17</v>
      </c>
      <c r="E56" s="18" t="s">
        <v>17</v>
      </c>
      <c r="F56" s="18" t="s">
        <v>17</v>
      </c>
      <c r="G56" s="18" t="s">
        <v>17</v>
      </c>
      <c r="H56" s="18" t="s">
        <v>17</v>
      </c>
      <c r="I56" s="18" t="s">
        <v>17</v>
      </c>
      <c r="J56" s="18" t="s">
        <v>17</v>
      </c>
    </row>
    <row r="57" spans="1:10" ht="15.75" customHeight="1">
      <c r="A57" s="16" t="s">
        <v>31</v>
      </c>
      <c r="B57" s="25">
        <v>3608509</v>
      </c>
      <c r="C57" s="18" t="s">
        <v>17</v>
      </c>
      <c r="D57" s="25">
        <v>2200</v>
      </c>
      <c r="E57" s="25">
        <v>497989</v>
      </c>
      <c r="F57" s="25">
        <v>4365894</v>
      </c>
      <c r="G57" s="25">
        <v>4561629</v>
      </c>
      <c r="H57" s="25">
        <v>7279645</v>
      </c>
      <c r="I57" s="21">
        <v>6739152</v>
      </c>
      <c r="J57" s="21">
        <v>5123329</v>
      </c>
    </row>
    <row r="58" spans="1:10" ht="15.75" customHeight="1">
      <c r="A58" s="16" t="s">
        <v>32</v>
      </c>
      <c r="B58" s="18" t="s">
        <v>17</v>
      </c>
      <c r="C58" s="18" t="s">
        <v>17</v>
      </c>
      <c r="D58" s="25">
        <v>234079</v>
      </c>
      <c r="E58" s="25">
        <v>229328</v>
      </c>
      <c r="F58" s="25">
        <v>36879</v>
      </c>
      <c r="G58" s="18" t="s">
        <v>17</v>
      </c>
      <c r="H58" s="25">
        <v>1824760</v>
      </c>
      <c r="I58" s="18" t="s">
        <v>17</v>
      </c>
      <c r="J58" s="18" t="s">
        <v>17</v>
      </c>
    </row>
    <row r="59" spans="1:10" ht="15.75" customHeight="1">
      <c r="A59" s="16" t="s">
        <v>82</v>
      </c>
      <c r="B59" s="18" t="s">
        <v>17</v>
      </c>
      <c r="C59" s="18" t="s">
        <v>17</v>
      </c>
      <c r="D59" s="18" t="s">
        <v>17</v>
      </c>
      <c r="E59" s="18" t="s">
        <v>17</v>
      </c>
      <c r="F59" s="18" t="s">
        <v>17</v>
      </c>
      <c r="G59" s="18" t="s">
        <v>17</v>
      </c>
      <c r="H59" s="18" t="s">
        <v>17</v>
      </c>
      <c r="I59" s="21">
        <v>1668955</v>
      </c>
      <c r="J59" s="21">
        <v>1624718</v>
      </c>
    </row>
    <row r="60" spans="1:10" ht="15.75" customHeight="1">
      <c r="A60" s="16" t="s">
        <v>50</v>
      </c>
      <c r="B60" s="18" t="s">
        <v>17</v>
      </c>
      <c r="C60" s="18" t="s">
        <v>17</v>
      </c>
      <c r="D60" s="18" t="s">
        <v>17</v>
      </c>
      <c r="E60" s="18" t="s">
        <v>17</v>
      </c>
      <c r="F60" s="25">
        <v>4725</v>
      </c>
      <c r="G60" s="18" t="s">
        <v>17</v>
      </c>
      <c r="H60" s="18" t="s">
        <v>17</v>
      </c>
      <c r="I60" s="18" t="s">
        <v>17</v>
      </c>
      <c r="J60" s="21">
        <v>217</v>
      </c>
    </row>
    <row r="61" spans="1:10" ht="15.75" customHeight="1">
      <c r="A61" s="16" t="s">
        <v>33</v>
      </c>
      <c r="B61" s="18" t="s">
        <v>17</v>
      </c>
      <c r="C61" s="18" t="s">
        <v>17</v>
      </c>
      <c r="D61" s="18" t="s">
        <v>17</v>
      </c>
      <c r="E61" s="18" t="s">
        <v>17</v>
      </c>
      <c r="F61" s="25">
        <v>56206</v>
      </c>
      <c r="G61" s="18" t="s">
        <v>17</v>
      </c>
      <c r="H61" s="18" t="s">
        <v>17</v>
      </c>
      <c r="I61" s="18" t="s">
        <v>17</v>
      </c>
      <c r="J61" s="18" t="s">
        <v>17</v>
      </c>
    </row>
    <row r="62" spans="1:10" ht="15.75" customHeight="1">
      <c r="A62" s="16" t="s">
        <v>83</v>
      </c>
      <c r="B62" s="18" t="s">
        <v>17</v>
      </c>
      <c r="C62" s="18" t="s">
        <v>17</v>
      </c>
      <c r="D62" s="18" t="s">
        <v>17</v>
      </c>
      <c r="E62" s="18" t="s">
        <v>17</v>
      </c>
      <c r="F62" s="18" t="s">
        <v>17</v>
      </c>
      <c r="G62" s="18" t="s">
        <v>17</v>
      </c>
      <c r="H62" s="18" t="s">
        <v>17</v>
      </c>
      <c r="I62" s="21">
        <v>144861</v>
      </c>
      <c r="J62" s="21">
        <v>237278</v>
      </c>
    </row>
    <row r="63" spans="1:10" ht="15.75" customHeight="1">
      <c r="A63" s="16" t="s">
        <v>84</v>
      </c>
      <c r="B63" s="18" t="s">
        <v>17</v>
      </c>
      <c r="C63" s="18" t="s">
        <v>17</v>
      </c>
      <c r="D63" s="18" t="s">
        <v>17</v>
      </c>
      <c r="E63" s="18" t="s">
        <v>17</v>
      </c>
      <c r="F63" s="18" t="s">
        <v>17</v>
      </c>
      <c r="G63" s="18" t="s">
        <v>17</v>
      </c>
      <c r="H63" s="18" t="s">
        <v>17</v>
      </c>
      <c r="I63" s="21">
        <v>198846</v>
      </c>
      <c r="J63" s="21">
        <v>228608</v>
      </c>
    </row>
    <row r="64" spans="1:10" ht="15.75" customHeight="1">
      <c r="A64" s="16" t="s">
        <v>55</v>
      </c>
      <c r="B64" s="25">
        <v>145664</v>
      </c>
      <c r="C64" s="25">
        <v>74929</v>
      </c>
      <c r="D64" s="18" t="s">
        <v>17</v>
      </c>
      <c r="E64" s="25">
        <v>142099</v>
      </c>
      <c r="F64" s="25">
        <v>641261</v>
      </c>
      <c r="G64" s="25">
        <v>1230158</v>
      </c>
      <c r="H64" s="25">
        <v>1461755</v>
      </c>
      <c r="I64" s="21">
        <v>1034336</v>
      </c>
      <c r="J64" s="21">
        <v>1098155</v>
      </c>
    </row>
    <row r="65" spans="1:11" ht="15.75" customHeight="1">
      <c r="A65" s="16" t="s">
        <v>41</v>
      </c>
      <c r="B65" s="18">
        <v>59084</v>
      </c>
      <c r="C65" s="25">
        <v>5925</v>
      </c>
      <c r="D65" s="25">
        <v>1055763</v>
      </c>
      <c r="E65" s="25">
        <v>13675</v>
      </c>
      <c r="F65" s="25">
        <v>1642</v>
      </c>
      <c r="G65" s="25">
        <v>790</v>
      </c>
      <c r="H65" s="25">
        <v>780</v>
      </c>
      <c r="I65" s="21">
        <v>91</v>
      </c>
      <c r="J65" s="21">
        <v>1015251</v>
      </c>
    </row>
    <row r="66" spans="1:11" ht="15.75" customHeight="1">
      <c r="A66" s="16" t="s">
        <v>85</v>
      </c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21">
        <v>184300</v>
      </c>
      <c r="J66" s="21">
        <v>6638366</v>
      </c>
    </row>
    <row r="67" spans="1:11" ht="15.75" customHeight="1">
      <c r="A67" s="16" t="s">
        <v>52</v>
      </c>
      <c r="B67" s="18" t="s">
        <v>17</v>
      </c>
      <c r="C67" s="18" t="s">
        <v>17</v>
      </c>
      <c r="D67" s="25">
        <v>8640</v>
      </c>
      <c r="E67" s="25">
        <v>38860</v>
      </c>
      <c r="F67" s="25">
        <v>77533</v>
      </c>
      <c r="G67" s="25">
        <v>1679</v>
      </c>
      <c r="H67" s="25">
        <v>592011</v>
      </c>
      <c r="I67" s="21">
        <v>275039</v>
      </c>
      <c r="J67" s="21">
        <v>114809</v>
      </c>
    </row>
    <row r="68" spans="1:11" ht="15.75" customHeight="1">
      <c r="A68" s="16" t="s">
        <v>86</v>
      </c>
      <c r="B68" s="18">
        <v>6369</v>
      </c>
      <c r="C68" s="25">
        <v>5601</v>
      </c>
      <c r="D68" s="25">
        <v>85161</v>
      </c>
      <c r="E68" s="25">
        <v>110789</v>
      </c>
      <c r="F68" s="25">
        <v>95809</v>
      </c>
      <c r="G68" s="25">
        <v>26493</v>
      </c>
      <c r="H68" s="25">
        <v>17055</v>
      </c>
      <c r="I68" s="21">
        <v>36409</v>
      </c>
      <c r="J68" s="21">
        <v>5337</v>
      </c>
    </row>
    <row r="69" spans="1:11" ht="15.75" customHeight="1">
      <c r="A69" s="16" t="s">
        <v>87</v>
      </c>
      <c r="B69" s="18" t="s">
        <v>17</v>
      </c>
      <c r="C69" s="18" t="s">
        <v>17</v>
      </c>
      <c r="D69" s="18" t="s">
        <v>17</v>
      </c>
      <c r="E69" s="18" t="s">
        <v>17</v>
      </c>
      <c r="F69" s="18" t="s">
        <v>17</v>
      </c>
      <c r="G69" s="18" t="s">
        <v>17</v>
      </c>
      <c r="H69" s="18" t="s">
        <v>17</v>
      </c>
      <c r="I69" s="21">
        <v>302178</v>
      </c>
      <c r="J69" s="21">
        <v>269315</v>
      </c>
    </row>
    <row r="70" spans="1:11" ht="15.75" customHeight="1">
      <c r="A70" s="16" t="s">
        <v>53</v>
      </c>
      <c r="B70" s="18" t="s">
        <v>17</v>
      </c>
      <c r="C70" s="18" t="s">
        <v>17</v>
      </c>
      <c r="D70" s="18" t="s">
        <v>17</v>
      </c>
      <c r="E70" s="25">
        <v>10120</v>
      </c>
      <c r="F70" s="18" t="s">
        <v>17</v>
      </c>
      <c r="G70" s="25">
        <v>37285</v>
      </c>
      <c r="H70" s="18" t="s">
        <v>17</v>
      </c>
      <c r="I70" s="18" t="s">
        <v>17</v>
      </c>
      <c r="J70" s="18" t="s">
        <v>17</v>
      </c>
    </row>
    <row r="71" spans="1:11" ht="15.75" customHeight="1">
      <c r="A71" s="16" t="s">
        <v>88</v>
      </c>
      <c r="B71" s="18" t="s">
        <v>17</v>
      </c>
      <c r="C71" s="18" t="s">
        <v>17</v>
      </c>
      <c r="D71" s="18" t="s">
        <v>17</v>
      </c>
      <c r="E71" s="18" t="s">
        <v>17</v>
      </c>
      <c r="F71" s="18" t="s">
        <v>17</v>
      </c>
      <c r="G71" s="18" t="s">
        <v>17</v>
      </c>
      <c r="H71" s="18" t="s">
        <v>17</v>
      </c>
      <c r="I71" s="21">
        <v>1066902</v>
      </c>
      <c r="J71" s="21">
        <v>3138682</v>
      </c>
    </row>
    <row r="72" spans="1:11" ht="15.75" customHeight="1">
      <c r="A72" s="16" t="s">
        <v>34</v>
      </c>
      <c r="B72" s="25">
        <v>3964241</v>
      </c>
      <c r="C72" s="25">
        <v>1368951</v>
      </c>
      <c r="D72" s="25">
        <v>9878823</v>
      </c>
      <c r="E72" s="25">
        <v>1174053</v>
      </c>
      <c r="F72" s="25">
        <v>2702456</v>
      </c>
      <c r="G72" s="25">
        <v>3447117</v>
      </c>
      <c r="H72" s="25">
        <v>4384978</v>
      </c>
      <c r="I72" s="21">
        <v>5860331</v>
      </c>
      <c r="J72" s="21">
        <v>8564606</v>
      </c>
    </row>
    <row r="73" spans="1:11" ht="15.75" customHeight="1">
      <c r="A73" s="16" t="s">
        <v>35</v>
      </c>
      <c r="B73" s="18">
        <v>880921</v>
      </c>
      <c r="C73" s="25">
        <v>19756</v>
      </c>
      <c r="D73" s="25">
        <v>1332676</v>
      </c>
      <c r="E73" s="25">
        <v>79885</v>
      </c>
      <c r="F73" s="25">
        <v>494739</v>
      </c>
      <c r="G73" s="25">
        <v>457297</v>
      </c>
      <c r="H73" s="25">
        <v>801452</v>
      </c>
      <c r="I73" s="21">
        <v>745925</v>
      </c>
      <c r="J73" s="21">
        <v>206243</v>
      </c>
    </row>
    <row r="74" spans="1:11" ht="15.75" customHeight="1">
      <c r="A74" s="16" t="s">
        <v>89</v>
      </c>
      <c r="B74" s="18" t="s">
        <v>17</v>
      </c>
      <c r="C74" s="18" t="s">
        <v>17</v>
      </c>
      <c r="D74" s="18" t="s">
        <v>17</v>
      </c>
      <c r="E74" s="18" t="s">
        <v>17</v>
      </c>
      <c r="F74" s="18" t="s">
        <v>17</v>
      </c>
      <c r="G74" s="18" t="s">
        <v>17</v>
      </c>
      <c r="H74" s="18" t="s">
        <v>17</v>
      </c>
      <c r="I74" s="21">
        <v>934749</v>
      </c>
      <c r="J74" s="21">
        <v>352103</v>
      </c>
    </row>
    <row r="75" spans="1:11" ht="15.75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</row>
    <row r="76" spans="1:11" ht="15.75" customHeight="1">
      <c r="A76" s="43"/>
      <c r="B76" s="43"/>
      <c r="C76" s="43"/>
      <c r="D76" s="43"/>
      <c r="E76" s="43"/>
      <c r="F76" s="43"/>
      <c r="G76" s="43"/>
      <c r="H76" s="43"/>
      <c r="I76" s="43"/>
      <c r="J76" s="7"/>
      <c r="K76" s="7"/>
    </row>
    <row r="77" spans="1:11" ht="15.75" customHeight="1">
      <c r="A77" s="33" t="s">
        <v>58</v>
      </c>
      <c r="B77" s="32"/>
      <c r="C77" s="43"/>
      <c r="D77" s="43"/>
      <c r="E77" s="44"/>
      <c r="F77" s="44"/>
      <c r="G77" s="43"/>
      <c r="H77" s="43"/>
      <c r="I77" s="43"/>
      <c r="J77" s="7"/>
      <c r="K77" s="7"/>
    </row>
    <row r="78" spans="1:11" ht="15.75" customHeight="1">
      <c r="A78" s="34"/>
      <c r="B78" s="32"/>
      <c r="C78" s="43"/>
      <c r="D78" s="43"/>
      <c r="E78" s="44"/>
      <c r="F78" s="44"/>
      <c r="G78" s="43"/>
      <c r="H78" s="43"/>
      <c r="I78" s="43"/>
      <c r="J78" s="7"/>
      <c r="K78" s="7"/>
    </row>
    <row r="79" spans="1:11" ht="15.75" customHeight="1">
      <c r="A79" s="87" t="s">
        <v>6</v>
      </c>
    </row>
    <row r="80" spans="1:11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pageMargins left="0.7" right="0.7" top="0.75" bottom="0.75" header="0.511811023622047" footer="0.511811023622047"/>
  <pageSetup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995"/>
  <sheetViews>
    <sheetView showGridLines="0" zoomScaleNormal="100" workbookViewId="0">
      <pane ySplit="5" topLeftCell="A67" activePane="bottomLeft" state="frozen"/>
      <selection pane="bottomLeft" activeCell="A69" sqref="A69"/>
    </sheetView>
  </sheetViews>
  <sheetFormatPr defaultColWidth="16" defaultRowHeight="15"/>
  <cols>
    <col min="1" max="1" width="37.140625" customWidth="1"/>
    <col min="2" max="2" width="14.140625" customWidth="1"/>
    <col min="3" max="10" width="11.85546875" customWidth="1"/>
    <col min="11" max="22" width="11.140625" customWidth="1"/>
  </cols>
  <sheetData>
    <row r="1" spans="1:9">
      <c r="A1" s="5" t="s">
        <v>90</v>
      </c>
      <c r="B1" s="8"/>
      <c r="C1" s="7"/>
      <c r="D1" s="7"/>
    </row>
    <row r="2" spans="1:9">
      <c r="A2" s="36"/>
      <c r="B2" s="8"/>
      <c r="C2" s="7"/>
      <c r="D2" s="7"/>
    </row>
    <row r="3" spans="1:9" ht="15.75" customHeight="1">
      <c r="A3" s="9" t="s">
        <v>8</v>
      </c>
      <c r="B3" s="10">
        <v>2009</v>
      </c>
      <c r="C3" s="10">
        <v>2010</v>
      </c>
      <c r="D3" s="45">
        <v>2011</v>
      </c>
      <c r="E3" s="45">
        <v>2012</v>
      </c>
      <c r="F3" s="45">
        <v>2013</v>
      </c>
      <c r="G3" s="45">
        <v>2014</v>
      </c>
      <c r="H3" s="45">
        <v>2015</v>
      </c>
      <c r="I3" s="10">
        <v>2016</v>
      </c>
    </row>
    <row r="4" spans="1:9" ht="15.75" customHeight="1">
      <c r="A4" s="12"/>
      <c r="B4" s="32"/>
      <c r="C4" s="32"/>
      <c r="D4" s="46"/>
      <c r="E4" s="46"/>
      <c r="F4" s="46"/>
      <c r="G4" s="46"/>
      <c r="H4" s="46"/>
      <c r="I4" s="32"/>
    </row>
    <row r="5" spans="1:9" ht="15.75" customHeight="1">
      <c r="A5" s="38"/>
      <c r="B5" s="39">
        <v>388883817.36000001</v>
      </c>
      <c r="C5" s="39">
        <v>387857212.99000001</v>
      </c>
      <c r="D5" s="39">
        <v>466863140.5</v>
      </c>
      <c r="E5" s="39">
        <v>419142977.61000001</v>
      </c>
      <c r="F5" s="39">
        <v>169543255.96000001</v>
      </c>
      <c r="G5" s="39">
        <v>130079400.38</v>
      </c>
      <c r="H5" s="39">
        <v>145866093.08000001</v>
      </c>
      <c r="I5" s="39">
        <v>159928474</v>
      </c>
    </row>
    <row r="6" spans="1:9">
      <c r="A6" s="16" t="s">
        <v>54</v>
      </c>
      <c r="B6" s="21">
        <v>5685975.2400000002</v>
      </c>
      <c r="C6" s="21">
        <v>2006647.82</v>
      </c>
      <c r="D6" s="21">
        <v>1496432.54</v>
      </c>
      <c r="E6" s="21">
        <v>872791.64</v>
      </c>
      <c r="F6" s="21">
        <v>1500283.75</v>
      </c>
      <c r="G6" s="21">
        <v>727881.38</v>
      </c>
      <c r="H6" s="21">
        <v>12473.25</v>
      </c>
      <c r="I6" s="21">
        <v>1092494</v>
      </c>
    </row>
    <row r="7" spans="1:9">
      <c r="A7" s="16" t="s">
        <v>62</v>
      </c>
      <c r="B7" s="21">
        <v>1066403.01</v>
      </c>
      <c r="C7" s="21">
        <v>1138337.6499999999</v>
      </c>
      <c r="D7" s="21">
        <v>1328727.43</v>
      </c>
      <c r="E7" s="21">
        <v>741631.36</v>
      </c>
      <c r="F7" s="21">
        <v>97779.38</v>
      </c>
      <c r="G7" s="21">
        <v>1134176.8999999999</v>
      </c>
      <c r="H7" s="21">
        <v>1964274.12</v>
      </c>
      <c r="I7" s="21">
        <v>396468</v>
      </c>
    </row>
    <row r="8" spans="1:9">
      <c r="A8" s="47" t="s">
        <v>63</v>
      </c>
      <c r="B8" s="21">
        <v>39226.800000000003</v>
      </c>
      <c r="C8" s="18" t="s">
        <v>17</v>
      </c>
      <c r="D8" s="21">
        <v>36461.01</v>
      </c>
      <c r="E8" s="18" t="s">
        <v>17</v>
      </c>
      <c r="F8" s="18" t="s">
        <v>17</v>
      </c>
      <c r="G8" s="18" t="s">
        <v>17</v>
      </c>
      <c r="H8" s="18" t="s">
        <v>17</v>
      </c>
      <c r="I8" s="18" t="s">
        <v>17</v>
      </c>
    </row>
    <row r="9" spans="1:9">
      <c r="A9" s="47" t="s">
        <v>43</v>
      </c>
      <c r="B9" s="21">
        <v>120913.87</v>
      </c>
      <c r="C9" s="21">
        <v>131124.6</v>
      </c>
      <c r="D9" s="18" t="s">
        <v>17</v>
      </c>
      <c r="E9" s="21">
        <v>213403.19</v>
      </c>
      <c r="F9" s="18" t="s">
        <v>17</v>
      </c>
      <c r="G9" s="18" t="s">
        <v>17</v>
      </c>
      <c r="H9" s="21">
        <v>190187.89</v>
      </c>
      <c r="I9" s="18" t="s">
        <v>17</v>
      </c>
    </row>
    <row r="10" spans="1:9">
      <c r="A10" s="16" t="s">
        <v>64</v>
      </c>
      <c r="B10" s="18" t="s">
        <v>17</v>
      </c>
      <c r="C10" s="21">
        <v>137729.5</v>
      </c>
      <c r="D10" s="21">
        <v>58263.99</v>
      </c>
      <c r="E10" s="21">
        <v>73360.320000000007</v>
      </c>
      <c r="F10" s="18" t="s">
        <v>17</v>
      </c>
      <c r="G10" s="21">
        <v>141661.26999999999</v>
      </c>
      <c r="H10" s="21">
        <v>64891.8</v>
      </c>
      <c r="I10" s="21">
        <v>91432</v>
      </c>
    </row>
    <row r="11" spans="1:9">
      <c r="A11" s="16" t="s">
        <v>20</v>
      </c>
      <c r="B11" s="21">
        <v>169493.4</v>
      </c>
      <c r="C11" s="21">
        <v>359589.23</v>
      </c>
      <c r="D11" s="21">
        <v>136788.56</v>
      </c>
      <c r="E11" s="18" t="s">
        <v>17</v>
      </c>
      <c r="F11" s="21">
        <v>73979.45</v>
      </c>
      <c r="G11" s="21">
        <v>74012.960000000006</v>
      </c>
      <c r="H11" s="18" t="s">
        <v>17</v>
      </c>
      <c r="I11" s="18" t="s">
        <v>17</v>
      </c>
    </row>
    <row r="12" spans="1:9">
      <c r="A12" s="16" t="s">
        <v>65</v>
      </c>
      <c r="B12" s="21">
        <v>217246.2</v>
      </c>
      <c r="C12" s="21">
        <v>281160.51</v>
      </c>
      <c r="D12" s="21">
        <v>843147.74</v>
      </c>
      <c r="E12" s="21">
        <v>52509.39</v>
      </c>
      <c r="F12" s="18" t="s">
        <v>17</v>
      </c>
      <c r="G12" s="18" t="s">
        <v>17</v>
      </c>
      <c r="H12" s="18" t="s">
        <v>17</v>
      </c>
      <c r="I12" s="21">
        <v>144066</v>
      </c>
    </row>
    <row r="13" spans="1:9">
      <c r="A13" s="47" t="s">
        <v>21</v>
      </c>
      <c r="B13" s="21">
        <v>108573691.58</v>
      </c>
      <c r="C13" s="21">
        <v>26544301.219999999</v>
      </c>
      <c r="D13" s="21">
        <v>60055447.75</v>
      </c>
      <c r="E13" s="21">
        <v>62159371.780000001</v>
      </c>
      <c r="F13" s="21">
        <v>13026416.970000001</v>
      </c>
      <c r="G13" s="21">
        <v>20432414.170000002</v>
      </c>
      <c r="H13" s="21">
        <v>11752307.25</v>
      </c>
      <c r="I13" s="21">
        <v>8447020</v>
      </c>
    </row>
    <row r="14" spans="1:9">
      <c r="A14" s="47" t="s">
        <v>66</v>
      </c>
      <c r="B14" s="21">
        <v>193829.15</v>
      </c>
      <c r="C14" s="21">
        <v>118891.4</v>
      </c>
      <c r="D14" s="21">
        <v>381854.37</v>
      </c>
      <c r="E14" s="18" t="s">
        <v>17</v>
      </c>
      <c r="F14" s="21">
        <v>18372.939999999999</v>
      </c>
      <c r="G14" s="18" t="s">
        <v>17</v>
      </c>
      <c r="H14" s="21">
        <v>48603.88</v>
      </c>
      <c r="I14" s="21">
        <v>39555</v>
      </c>
    </row>
    <row r="15" spans="1:9">
      <c r="A15" s="47" t="s">
        <v>22</v>
      </c>
      <c r="B15" s="21">
        <v>4968661.9000000004</v>
      </c>
      <c r="C15" s="21">
        <v>3652176.83</v>
      </c>
      <c r="D15" s="21">
        <v>4414077.1399999997</v>
      </c>
      <c r="E15" s="21">
        <v>1239666.51</v>
      </c>
      <c r="F15" s="21">
        <v>2475548.16</v>
      </c>
      <c r="G15" s="21">
        <v>5497396.1500000004</v>
      </c>
      <c r="H15" s="21">
        <v>4932197.1900000004</v>
      </c>
      <c r="I15" s="21">
        <v>3203418</v>
      </c>
    </row>
    <row r="16" spans="1:9" ht="15.75" customHeight="1">
      <c r="A16" s="47" t="s">
        <v>25</v>
      </c>
      <c r="B16" s="21">
        <v>136634805.63</v>
      </c>
      <c r="C16" s="21">
        <v>216323522.40000001</v>
      </c>
      <c r="D16" s="21">
        <v>280780853.55000001</v>
      </c>
      <c r="E16" s="21">
        <v>213968051.87</v>
      </c>
      <c r="F16" s="21">
        <v>80387370.439999998</v>
      </c>
      <c r="G16" s="21">
        <v>1890601.81</v>
      </c>
      <c r="H16" s="21">
        <v>3113482.19</v>
      </c>
      <c r="I16" s="21">
        <v>2206779</v>
      </c>
    </row>
    <row r="17" spans="1:9" ht="15.75" customHeight="1">
      <c r="A17" s="47" t="s">
        <v>91</v>
      </c>
      <c r="B17" s="21">
        <v>61829.22</v>
      </c>
      <c r="C17" s="21">
        <v>336239.27</v>
      </c>
      <c r="D17" s="21">
        <v>567944.15</v>
      </c>
      <c r="E17" s="21">
        <v>272290.95</v>
      </c>
      <c r="F17" s="21">
        <v>409495.09</v>
      </c>
      <c r="G17" s="21">
        <v>241610.78</v>
      </c>
      <c r="H17" s="21">
        <v>195888.62</v>
      </c>
      <c r="I17" s="21">
        <v>58473</v>
      </c>
    </row>
    <row r="18" spans="1:9" ht="15.75" customHeight="1">
      <c r="A18" s="47" t="s">
        <v>38</v>
      </c>
      <c r="B18" s="21">
        <v>6829785.5</v>
      </c>
      <c r="C18" s="21">
        <v>6931952.6900000004</v>
      </c>
      <c r="D18" s="21">
        <v>7610016.2800000003</v>
      </c>
      <c r="E18" s="21">
        <v>4416340.88</v>
      </c>
      <c r="F18" s="21">
        <v>5212048.8600000003</v>
      </c>
      <c r="G18" s="21">
        <v>5812557.0800000001</v>
      </c>
      <c r="H18" s="21">
        <v>6708040.9800000004</v>
      </c>
      <c r="I18" s="21">
        <v>5203497</v>
      </c>
    </row>
    <row r="19" spans="1:9" ht="15.75" customHeight="1">
      <c r="A19" s="47" t="s">
        <v>23</v>
      </c>
      <c r="B19" s="18" t="s">
        <v>17</v>
      </c>
      <c r="C19" s="21">
        <v>96287</v>
      </c>
      <c r="D19" s="21">
        <v>44149.63</v>
      </c>
      <c r="E19" s="18" t="s">
        <v>17</v>
      </c>
      <c r="F19" s="18" t="s">
        <v>17</v>
      </c>
      <c r="G19" s="21">
        <v>448376.19</v>
      </c>
      <c r="H19" s="21">
        <v>77257.75</v>
      </c>
      <c r="I19" s="18" t="s">
        <v>17</v>
      </c>
    </row>
    <row r="20" spans="1:9" ht="15.75" customHeight="1">
      <c r="A20" s="47" t="s">
        <v>68</v>
      </c>
      <c r="B20" s="21">
        <v>5055048.24</v>
      </c>
      <c r="C20" s="21">
        <v>461879.29</v>
      </c>
      <c r="D20" s="21">
        <v>293122.86</v>
      </c>
      <c r="E20" s="21">
        <v>376299.09</v>
      </c>
      <c r="F20" s="21">
        <v>393147.71</v>
      </c>
      <c r="G20" s="21">
        <v>427475.75</v>
      </c>
      <c r="H20" s="21">
        <v>1333241.72</v>
      </c>
      <c r="I20" s="21">
        <v>1953254</v>
      </c>
    </row>
    <row r="21" spans="1:9" ht="15.75" customHeight="1">
      <c r="A21" s="16" t="s">
        <v>70</v>
      </c>
      <c r="B21" s="21">
        <v>138132.09</v>
      </c>
      <c r="C21" s="21">
        <v>65933.81</v>
      </c>
      <c r="D21" s="21">
        <v>236936.01</v>
      </c>
      <c r="E21" s="21">
        <v>99584.71</v>
      </c>
      <c r="F21" s="18" t="s">
        <v>17</v>
      </c>
      <c r="G21" s="18" t="s">
        <v>17</v>
      </c>
      <c r="H21" s="18" t="s">
        <v>17</v>
      </c>
      <c r="I21" s="18" t="s">
        <v>17</v>
      </c>
    </row>
    <row r="22" spans="1:9" ht="15.75" customHeight="1">
      <c r="A22" s="47" t="s">
        <v>44</v>
      </c>
      <c r="B22" s="21">
        <v>342802.25</v>
      </c>
      <c r="C22" s="21">
        <v>531686.06999999995</v>
      </c>
      <c r="D22" s="21">
        <v>802625.62</v>
      </c>
      <c r="E22" s="21">
        <v>434230.91</v>
      </c>
      <c r="F22" s="21">
        <v>384490.68</v>
      </c>
      <c r="G22" s="18" t="s">
        <v>17</v>
      </c>
      <c r="H22" s="18" t="s">
        <v>17</v>
      </c>
      <c r="I22" s="18" t="s">
        <v>17</v>
      </c>
    </row>
    <row r="23" spans="1:9" ht="15.75" customHeight="1">
      <c r="A23" s="47" t="s">
        <v>72</v>
      </c>
      <c r="B23" s="21">
        <v>479753.36</v>
      </c>
      <c r="C23" s="21">
        <v>657821.12</v>
      </c>
      <c r="D23" s="21">
        <v>345129.48</v>
      </c>
      <c r="E23" s="21">
        <v>53450.91</v>
      </c>
      <c r="F23" s="21">
        <v>103275.33</v>
      </c>
      <c r="G23" s="21">
        <v>53773.11</v>
      </c>
      <c r="H23" s="21">
        <v>228300.66</v>
      </c>
      <c r="I23" s="21">
        <v>238161</v>
      </c>
    </row>
    <row r="24" spans="1:9" ht="15.75" customHeight="1">
      <c r="A24" s="16" t="s">
        <v>92</v>
      </c>
      <c r="B24" s="18" t="s">
        <v>17</v>
      </c>
      <c r="C24" s="21">
        <v>90125.93</v>
      </c>
      <c r="D24" s="21">
        <v>77410.66</v>
      </c>
      <c r="E24" s="21">
        <v>191279.68</v>
      </c>
      <c r="F24" s="21">
        <v>78809.69</v>
      </c>
      <c r="G24" s="21">
        <v>477076.28</v>
      </c>
      <c r="H24" s="21">
        <v>81019.009999999995</v>
      </c>
      <c r="I24" s="21">
        <v>303981</v>
      </c>
    </row>
    <row r="25" spans="1:9" ht="15.75" customHeight="1">
      <c r="A25" s="47" t="s">
        <v>45</v>
      </c>
      <c r="B25" s="21">
        <v>10151562.710000001</v>
      </c>
      <c r="C25" s="21">
        <v>6659553.6399999997</v>
      </c>
      <c r="D25" s="21">
        <v>8816339.8399999999</v>
      </c>
      <c r="E25" s="21">
        <v>11199581.76</v>
      </c>
      <c r="F25" s="21">
        <v>4187815.45</v>
      </c>
      <c r="G25" s="21">
        <v>6760194.2300000004</v>
      </c>
      <c r="H25" s="21">
        <v>5055239.49</v>
      </c>
      <c r="I25" s="21">
        <v>3677330</v>
      </c>
    </row>
    <row r="26" spans="1:9" ht="15.75" customHeight="1">
      <c r="A26" s="47" t="s">
        <v>27</v>
      </c>
      <c r="B26" s="21">
        <v>26265988.16</v>
      </c>
      <c r="C26" s="21">
        <v>39827772.880000003</v>
      </c>
      <c r="D26" s="21">
        <v>15747158.529999999</v>
      </c>
      <c r="E26" s="21">
        <v>10661992.02</v>
      </c>
      <c r="F26" s="21">
        <v>14874762.26</v>
      </c>
      <c r="G26" s="21">
        <v>26173840.719999999</v>
      </c>
      <c r="H26" s="21">
        <v>26246451.699999999</v>
      </c>
      <c r="I26" s="21">
        <v>70949751</v>
      </c>
    </row>
    <row r="27" spans="1:9" ht="15.75" customHeight="1">
      <c r="A27" s="47" t="s">
        <v>46</v>
      </c>
      <c r="B27" s="21">
        <v>20180009.449999999</v>
      </c>
      <c r="C27" s="21">
        <v>23056095.98</v>
      </c>
      <c r="D27" s="21">
        <v>26713114.289999999</v>
      </c>
      <c r="E27" s="21">
        <v>18600385.550000001</v>
      </c>
      <c r="F27" s="21">
        <v>12629819.199999999</v>
      </c>
      <c r="G27" s="21">
        <v>16627404.77</v>
      </c>
      <c r="H27" s="21">
        <v>20414999.440000001</v>
      </c>
      <c r="I27" s="21">
        <v>5585067</v>
      </c>
    </row>
    <row r="28" spans="1:9" ht="15.75" customHeight="1">
      <c r="A28" s="47" t="s">
        <v>51</v>
      </c>
      <c r="B28" s="21">
        <v>724589.41</v>
      </c>
      <c r="C28" s="21">
        <v>469603.53</v>
      </c>
      <c r="D28" s="21">
        <v>1793627.91</v>
      </c>
      <c r="E28" s="21">
        <v>1495883.32</v>
      </c>
      <c r="F28" s="21">
        <v>563205.6</v>
      </c>
      <c r="G28" s="21">
        <v>1154831.8700000001</v>
      </c>
      <c r="H28" s="21">
        <v>11476850.98</v>
      </c>
      <c r="I28" s="21">
        <v>9076086</v>
      </c>
    </row>
    <row r="29" spans="1:9" ht="15.75" customHeight="1">
      <c r="A29" s="47" t="s">
        <v>42</v>
      </c>
      <c r="B29" s="21">
        <v>794025.92</v>
      </c>
      <c r="C29" s="21">
        <v>973371.19</v>
      </c>
      <c r="D29" s="21">
        <v>2781646.6</v>
      </c>
      <c r="E29" s="21">
        <v>5771555.1799999997</v>
      </c>
      <c r="F29" s="21">
        <v>2629702.0099999998</v>
      </c>
      <c r="G29" s="21">
        <v>4428650.59</v>
      </c>
      <c r="H29" s="21">
        <v>2955462.97</v>
      </c>
      <c r="I29" s="21">
        <v>1412436</v>
      </c>
    </row>
    <row r="30" spans="1:9" ht="15.75" customHeight="1">
      <c r="A30" s="47" t="s">
        <v>47</v>
      </c>
      <c r="B30" s="18" t="s">
        <v>17</v>
      </c>
      <c r="C30" s="18" t="s">
        <v>17</v>
      </c>
      <c r="D30" s="18" t="s">
        <v>17</v>
      </c>
      <c r="E30" s="21">
        <v>116181.78</v>
      </c>
      <c r="F30" s="18" t="s">
        <v>17</v>
      </c>
      <c r="G30" s="21">
        <v>492.16</v>
      </c>
      <c r="H30" s="21">
        <v>6634.95</v>
      </c>
      <c r="I30" s="21">
        <v>23016</v>
      </c>
    </row>
    <row r="31" spans="1:9" ht="15.75" customHeight="1">
      <c r="A31" s="47" t="s">
        <v>75</v>
      </c>
      <c r="B31" s="21">
        <v>338.34</v>
      </c>
      <c r="C31" s="21">
        <v>1192</v>
      </c>
      <c r="D31" s="21">
        <v>239492.8</v>
      </c>
      <c r="E31" s="21">
        <v>199819.71</v>
      </c>
      <c r="F31" s="21">
        <v>90110</v>
      </c>
      <c r="G31" s="21">
        <v>17039.88</v>
      </c>
      <c r="H31" s="21">
        <v>11590.1</v>
      </c>
      <c r="I31" s="18" t="s">
        <v>17</v>
      </c>
    </row>
    <row r="32" spans="1:9" ht="15.75" customHeight="1">
      <c r="A32" s="47" t="s">
        <v>93</v>
      </c>
      <c r="B32" s="18" t="s">
        <v>17</v>
      </c>
      <c r="C32" s="21">
        <v>17020</v>
      </c>
      <c r="D32" s="18" t="s">
        <v>17</v>
      </c>
      <c r="E32" s="18" t="s">
        <v>17</v>
      </c>
      <c r="F32" s="18" t="s">
        <v>17</v>
      </c>
      <c r="G32" s="18" t="s">
        <v>17</v>
      </c>
      <c r="H32" s="18" t="s">
        <v>17</v>
      </c>
      <c r="I32" s="21">
        <v>85630</v>
      </c>
    </row>
    <row r="33" spans="1:9" ht="15.75" customHeight="1">
      <c r="A33" s="47" t="s">
        <v>39</v>
      </c>
      <c r="B33" s="21">
        <v>1730860.59</v>
      </c>
      <c r="C33" s="21">
        <v>80820.539999999994</v>
      </c>
      <c r="D33" s="21">
        <v>116673.72</v>
      </c>
      <c r="E33" s="21">
        <v>52504.89</v>
      </c>
      <c r="F33" s="18" t="s">
        <v>17</v>
      </c>
      <c r="G33" s="21">
        <v>642986.85</v>
      </c>
      <c r="H33" s="21">
        <v>493999.59</v>
      </c>
      <c r="I33" s="18" t="s">
        <v>17</v>
      </c>
    </row>
    <row r="34" spans="1:9" ht="15.75" customHeight="1">
      <c r="A34" s="47" t="s">
        <v>76</v>
      </c>
      <c r="B34" s="21">
        <v>40280.42</v>
      </c>
      <c r="C34" s="21">
        <v>43020.25</v>
      </c>
      <c r="D34" s="21">
        <v>348800.75</v>
      </c>
      <c r="E34" s="21">
        <v>745070.6</v>
      </c>
      <c r="F34" s="21">
        <v>116417.65</v>
      </c>
      <c r="G34" s="18" t="s">
        <v>17</v>
      </c>
      <c r="H34" s="21">
        <v>133730</v>
      </c>
      <c r="I34" s="18" t="s">
        <v>17</v>
      </c>
    </row>
    <row r="35" spans="1:9" ht="15.75" customHeight="1">
      <c r="A35" s="47" t="s">
        <v>48</v>
      </c>
      <c r="B35" s="21">
        <v>209440.67</v>
      </c>
      <c r="C35" s="21">
        <v>1087624.27</v>
      </c>
      <c r="D35" s="21">
        <v>973425.86</v>
      </c>
      <c r="E35" s="21">
        <v>436633.8</v>
      </c>
      <c r="F35" s="21">
        <v>249587.97</v>
      </c>
      <c r="G35" s="21">
        <v>134408.74</v>
      </c>
      <c r="H35" s="18" t="s">
        <v>17</v>
      </c>
      <c r="I35" s="18" t="s">
        <v>17</v>
      </c>
    </row>
    <row r="36" spans="1:9" ht="15.75" customHeight="1">
      <c r="A36" s="47" t="s">
        <v>40</v>
      </c>
      <c r="B36" s="21">
        <v>35860986.670000002</v>
      </c>
      <c r="C36" s="21">
        <v>29770939.879999999</v>
      </c>
      <c r="D36" s="21">
        <v>21695219.59</v>
      </c>
      <c r="E36" s="21">
        <v>22332875.539999999</v>
      </c>
      <c r="F36" s="21">
        <v>13934894.59</v>
      </c>
      <c r="G36" s="21">
        <v>14072897.07</v>
      </c>
      <c r="H36" s="21">
        <v>25410651.359999999</v>
      </c>
      <c r="I36" s="21">
        <v>16585240</v>
      </c>
    </row>
    <row r="37" spans="1:9" ht="15.75" customHeight="1">
      <c r="A37" s="47" t="s">
        <v>77</v>
      </c>
      <c r="B37" s="21">
        <v>484713.91</v>
      </c>
      <c r="C37" s="21">
        <v>70933.05</v>
      </c>
      <c r="D37" s="18" t="s">
        <v>17</v>
      </c>
      <c r="E37" s="21">
        <v>1661080.98</v>
      </c>
      <c r="F37" s="21">
        <v>276258.15999999997</v>
      </c>
      <c r="G37" s="18" t="s">
        <v>17</v>
      </c>
      <c r="H37" s="21">
        <v>1509109.59</v>
      </c>
      <c r="I37" s="18" t="s">
        <v>17</v>
      </c>
    </row>
    <row r="38" spans="1:9" ht="15.75" customHeight="1">
      <c r="A38" s="47" t="s">
        <v>94</v>
      </c>
      <c r="B38" s="18" t="s">
        <v>17</v>
      </c>
      <c r="C38" s="18" t="s">
        <v>17</v>
      </c>
      <c r="D38" s="18" t="s">
        <v>17</v>
      </c>
      <c r="E38" s="18" t="s">
        <v>17</v>
      </c>
      <c r="F38" s="18" t="s">
        <v>17</v>
      </c>
      <c r="G38" s="18" t="s">
        <v>17</v>
      </c>
      <c r="H38" s="18" t="s">
        <v>17</v>
      </c>
      <c r="I38" s="18" t="s">
        <v>17</v>
      </c>
    </row>
    <row r="39" spans="1:9" ht="15.75" customHeight="1">
      <c r="A39" s="32" t="s">
        <v>95</v>
      </c>
      <c r="B39" s="18" t="s">
        <v>17</v>
      </c>
      <c r="C39" s="18" t="s">
        <v>17</v>
      </c>
      <c r="D39" s="18" t="s">
        <v>17</v>
      </c>
      <c r="E39" s="18" t="s">
        <v>17</v>
      </c>
      <c r="F39" s="18" t="s">
        <v>17</v>
      </c>
      <c r="G39" s="18" t="s">
        <v>17</v>
      </c>
      <c r="H39" s="18" t="s">
        <v>17</v>
      </c>
      <c r="I39" s="18" t="s">
        <v>17</v>
      </c>
    </row>
    <row r="40" spans="1:9" ht="15.75" customHeight="1">
      <c r="A40" s="47" t="s">
        <v>96</v>
      </c>
      <c r="B40" s="21">
        <v>170752.34</v>
      </c>
      <c r="C40" s="18" t="s">
        <v>17</v>
      </c>
      <c r="D40" s="18" t="s">
        <v>17</v>
      </c>
      <c r="E40" s="21">
        <v>294180.76</v>
      </c>
      <c r="F40" s="21">
        <v>98848.43</v>
      </c>
      <c r="G40" s="21">
        <v>71013.600000000006</v>
      </c>
      <c r="H40" s="18" t="s">
        <v>17</v>
      </c>
      <c r="I40" s="18" t="s">
        <v>17</v>
      </c>
    </row>
    <row r="41" spans="1:9" ht="15.75" customHeight="1">
      <c r="A41" s="16" t="s">
        <v>79</v>
      </c>
      <c r="B41" s="21">
        <v>3107336.01</v>
      </c>
      <c r="C41" s="21">
        <v>608060.06999999995</v>
      </c>
      <c r="D41" s="21">
        <v>1788562.55</v>
      </c>
      <c r="E41" s="21">
        <v>1294275.71</v>
      </c>
      <c r="F41" s="21">
        <v>858024.52</v>
      </c>
      <c r="G41" s="21">
        <v>1025326.7</v>
      </c>
      <c r="H41" s="21">
        <v>409800.53</v>
      </c>
      <c r="I41" s="21">
        <v>286042</v>
      </c>
    </row>
    <row r="42" spans="1:9" ht="15.75" customHeight="1">
      <c r="A42" s="47" t="s">
        <v>97</v>
      </c>
      <c r="B42" s="18" t="s">
        <v>17</v>
      </c>
      <c r="C42" s="18" t="s">
        <v>17</v>
      </c>
      <c r="D42" s="21">
        <v>314189.24</v>
      </c>
      <c r="E42" s="21">
        <v>493938</v>
      </c>
      <c r="F42" s="21">
        <v>251306.5</v>
      </c>
      <c r="G42" s="21">
        <v>241702.17</v>
      </c>
      <c r="H42" s="21">
        <v>257656.65</v>
      </c>
      <c r="I42" s="21">
        <v>658265</v>
      </c>
    </row>
    <row r="43" spans="1:9" ht="15.75" customHeight="1">
      <c r="A43" s="47" t="s">
        <v>29</v>
      </c>
      <c r="B43" s="21">
        <v>140306.56</v>
      </c>
      <c r="C43" s="21">
        <v>109092.5</v>
      </c>
      <c r="D43" s="21">
        <v>149728.01999999999</v>
      </c>
      <c r="E43" s="21">
        <v>396548.63</v>
      </c>
      <c r="F43" s="21">
        <v>102802.85</v>
      </c>
      <c r="G43" s="21">
        <v>149851.98000000001</v>
      </c>
      <c r="H43" s="21">
        <v>55725</v>
      </c>
      <c r="I43" s="21">
        <v>342019</v>
      </c>
    </row>
    <row r="44" spans="1:9" ht="15.75" customHeight="1">
      <c r="A44" s="16" t="s">
        <v>81</v>
      </c>
      <c r="B44" s="21">
        <v>235051.18</v>
      </c>
      <c r="C44" s="18" t="s">
        <v>17</v>
      </c>
      <c r="D44" s="21">
        <v>27776.560000000001</v>
      </c>
      <c r="E44" s="21">
        <v>108982.97</v>
      </c>
      <c r="F44" s="21">
        <v>19315.580000000002</v>
      </c>
      <c r="G44" s="21">
        <v>46341.93</v>
      </c>
      <c r="H44" s="18" t="s">
        <v>17</v>
      </c>
      <c r="I44" s="18" t="s">
        <v>17</v>
      </c>
    </row>
    <row r="45" spans="1:9" ht="15.75" customHeight="1">
      <c r="A45" s="47" t="s">
        <v>98</v>
      </c>
      <c r="B45" s="21">
        <v>56244.54</v>
      </c>
      <c r="C45" s="18" t="s">
        <v>17</v>
      </c>
      <c r="D45" s="21">
        <v>40442.68</v>
      </c>
      <c r="E45" s="21">
        <v>78160</v>
      </c>
      <c r="F45" s="18" t="s">
        <v>17</v>
      </c>
      <c r="G45" s="18" t="s">
        <v>17</v>
      </c>
      <c r="H45" s="21">
        <v>3500000</v>
      </c>
      <c r="I45" s="21">
        <v>20000</v>
      </c>
    </row>
    <row r="46" spans="1:9" ht="15.75" customHeight="1">
      <c r="A46" s="16" t="s">
        <v>56</v>
      </c>
      <c r="B46" s="21">
        <v>2408609</v>
      </c>
      <c r="C46" s="21">
        <v>864774.11</v>
      </c>
      <c r="D46" s="21">
        <v>789893.92</v>
      </c>
      <c r="E46" s="21">
        <v>1547026.85</v>
      </c>
      <c r="F46" s="21">
        <v>382452.57</v>
      </c>
      <c r="G46" s="18" t="s">
        <v>17</v>
      </c>
      <c r="H46" s="18" t="s">
        <v>17</v>
      </c>
      <c r="I46" s="18" t="s">
        <v>17</v>
      </c>
    </row>
    <row r="47" spans="1:9" ht="15.75" customHeight="1">
      <c r="A47" s="16" t="s">
        <v>57</v>
      </c>
      <c r="B47" s="21">
        <f>388883817.6-387581035</f>
        <v>1302782.6000000238</v>
      </c>
      <c r="C47" s="21">
        <v>1286945.5900000001</v>
      </c>
      <c r="D47" s="21">
        <v>863650.85</v>
      </c>
      <c r="E47" s="21">
        <v>31919793.129999999</v>
      </c>
      <c r="F47" s="21">
        <v>1368910.62</v>
      </c>
      <c r="G47" s="21">
        <v>1594886.75</v>
      </c>
      <c r="H47" s="21">
        <v>1129604.99</v>
      </c>
      <c r="I47" s="21">
        <v>1292449</v>
      </c>
    </row>
    <row r="48" spans="1:9" ht="15.75" customHeight="1">
      <c r="A48" s="47" t="s">
        <v>49</v>
      </c>
      <c r="B48" s="21">
        <v>232088.48</v>
      </c>
      <c r="C48" s="21">
        <v>142840.93</v>
      </c>
      <c r="D48" s="21">
        <v>165031.89000000001</v>
      </c>
      <c r="E48" s="21">
        <v>18203.53</v>
      </c>
      <c r="F48" s="21">
        <v>42939.02</v>
      </c>
      <c r="G48" s="21">
        <v>166722.68</v>
      </c>
      <c r="H48" s="21">
        <v>4098.6000000000004</v>
      </c>
      <c r="I48" s="18" t="s">
        <v>17</v>
      </c>
    </row>
    <row r="49" spans="1:9" ht="15.75" customHeight="1">
      <c r="A49" s="47" t="s">
        <v>82</v>
      </c>
      <c r="B49" s="21">
        <v>1429007.16</v>
      </c>
      <c r="C49" s="21">
        <v>777359.56</v>
      </c>
      <c r="D49" s="21">
        <v>5371682.9900000002</v>
      </c>
      <c r="E49" s="21">
        <v>3653890.55</v>
      </c>
      <c r="F49" s="21">
        <v>2948879.02</v>
      </c>
      <c r="G49" s="21">
        <v>2132248.7200000002</v>
      </c>
      <c r="H49" s="21">
        <v>1291632.67</v>
      </c>
      <c r="I49" s="21">
        <v>3242625</v>
      </c>
    </row>
    <row r="50" spans="1:9" ht="15.75" customHeight="1">
      <c r="A50" s="47" t="s">
        <v>50</v>
      </c>
      <c r="B50" s="21">
        <v>37509.35</v>
      </c>
      <c r="C50" s="18" t="s">
        <v>17</v>
      </c>
      <c r="D50" s="21">
        <v>459320.7</v>
      </c>
      <c r="E50" s="21">
        <v>1591797.17</v>
      </c>
      <c r="F50" s="21">
        <v>986652.7</v>
      </c>
      <c r="G50" s="21">
        <v>1563013.61</v>
      </c>
      <c r="H50" s="21">
        <v>2006773.13</v>
      </c>
      <c r="I50" s="21">
        <v>4142486</v>
      </c>
    </row>
    <row r="51" spans="1:9" ht="15.75" customHeight="1">
      <c r="A51" s="16" t="s">
        <v>83</v>
      </c>
      <c r="B51" s="18" t="s">
        <v>17</v>
      </c>
      <c r="C51" s="18" t="s">
        <v>17</v>
      </c>
      <c r="D51" s="21">
        <v>132259.43</v>
      </c>
      <c r="E51" s="21">
        <v>72003.02</v>
      </c>
      <c r="F51" s="18" t="s">
        <v>17</v>
      </c>
      <c r="G51" s="18" t="s">
        <v>17</v>
      </c>
      <c r="H51" s="18" t="s">
        <v>17</v>
      </c>
      <c r="I51" s="21">
        <v>69125</v>
      </c>
    </row>
    <row r="52" spans="1:9" ht="15.75" customHeight="1">
      <c r="A52" s="47" t="s">
        <v>84</v>
      </c>
      <c r="B52" s="21">
        <v>67912.95</v>
      </c>
      <c r="C52" s="21">
        <v>120019.28</v>
      </c>
      <c r="D52" s="18" t="s">
        <v>17</v>
      </c>
      <c r="E52" s="18" t="s">
        <v>17</v>
      </c>
      <c r="F52" s="21">
        <v>35499.599999999999</v>
      </c>
      <c r="G52" s="21">
        <v>69401.78</v>
      </c>
      <c r="H52" s="21">
        <v>34963.199999999997</v>
      </c>
      <c r="I52" s="21">
        <v>110407</v>
      </c>
    </row>
    <row r="53" spans="1:9" ht="15.75" customHeight="1">
      <c r="A53" s="16" t="s">
        <v>99</v>
      </c>
      <c r="B53" s="21">
        <v>631652.29</v>
      </c>
      <c r="C53" s="21">
        <v>1382800.52</v>
      </c>
      <c r="D53" s="21">
        <v>1993700.54</v>
      </c>
      <c r="E53" s="21">
        <v>1699725.79</v>
      </c>
      <c r="F53" s="21">
        <v>396500.16</v>
      </c>
      <c r="G53" s="21">
        <v>957344.05</v>
      </c>
      <c r="H53" s="21">
        <v>545222.41</v>
      </c>
      <c r="I53" s="21">
        <v>602620</v>
      </c>
    </row>
    <row r="54" spans="1:9" ht="15.75" customHeight="1">
      <c r="A54" s="47" t="s">
        <v>41</v>
      </c>
      <c r="B54" s="21">
        <v>1434282.3</v>
      </c>
      <c r="C54" s="21">
        <v>837100</v>
      </c>
      <c r="D54" s="21">
        <v>1070347.02</v>
      </c>
      <c r="E54" s="21">
        <v>637569.6</v>
      </c>
      <c r="F54" s="21">
        <v>973173.6</v>
      </c>
      <c r="G54" s="21">
        <v>725489.85</v>
      </c>
      <c r="H54" s="21">
        <v>2783248.75</v>
      </c>
      <c r="I54" s="21">
        <v>13373179</v>
      </c>
    </row>
    <row r="55" spans="1:9" ht="15.75" customHeight="1">
      <c r="A55" s="16" t="s">
        <v>85</v>
      </c>
      <c r="B55" s="21">
        <v>642883.03</v>
      </c>
      <c r="C55" s="21">
        <v>1038360.68</v>
      </c>
      <c r="D55" s="21">
        <v>656124.79</v>
      </c>
      <c r="E55" s="21">
        <v>1659983.67</v>
      </c>
      <c r="F55" s="21">
        <v>836242.26</v>
      </c>
      <c r="G55" s="21">
        <v>1640508.71</v>
      </c>
      <c r="H55" s="21">
        <v>1513713.21</v>
      </c>
      <c r="I55" s="21">
        <v>20539</v>
      </c>
    </row>
    <row r="56" spans="1:9" ht="15.75" customHeight="1">
      <c r="A56" s="16" t="s">
        <v>52</v>
      </c>
      <c r="B56" s="21">
        <v>28762.82</v>
      </c>
      <c r="C56" s="18" t="s">
        <v>17</v>
      </c>
      <c r="D56" s="21">
        <v>290753.36</v>
      </c>
      <c r="E56" s="21">
        <v>278955.63</v>
      </c>
      <c r="F56" s="21">
        <v>493214.81</v>
      </c>
      <c r="G56" s="21">
        <v>534954.51</v>
      </c>
      <c r="H56" s="21">
        <v>117739.58</v>
      </c>
      <c r="I56" s="21">
        <v>43832</v>
      </c>
    </row>
    <row r="57" spans="1:9" ht="15.75" customHeight="1">
      <c r="A57" s="16" t="s">
        <v>86</v>
      </c>
      <c r="B57" s="21">
        <v>8529.9</v>
      </c>
      <c r="C57" s="18" t="s">
        <v>17</v>
      </c>
      <c r="D57" s="18" t="s">
        <v>17</v>
      </c>
      <c r="E57" s="18" t="s">
        <v>17</v>
      </c>
      <c r="F57" s="18" t="s">
        <v>17</v>
      </c>
      <c r="G57" s="18" t="s">
        <v>17</v>
      </c>
      <c r="H57" s="18" t="s">
        <v>17</v>
      </c>
      <c r="I57" s="18" t="s">
        <v>17</v>
      </c>
    </row>
    <row r="58" spans="1:9" ht="15.75" customHeight="1">
      <c r="A58" s="47" t="s">
        <v>100</v>
      </c>
      <c r="B58" s="18" t="s">
        <v>17</v>
      </c>
      <c r="C58" s="18" t="s">
        <v>17</v>
      </c>
      <c r="D58" s="18" t="s">
        <v>17</v>
      </c>
      <c r="E58" s="18" t="s">
        <v>17</v>
      </c>
      <c r="F58" s="18" t="s">
        <v>17</v>
      </c>
      <c r="G58" s="18" t="s">
        <v>17</v>
      </c>
      <c r="H58" s="18" t="s">
        <v>17</v>
      </c>
      <c r="I58" s="18" t="s">
        <v>17</v>
      </c>
    </row>
    <row r="59" spans="1:9" ht="15.75" customHeight="1">
      <c r="A59" s="16" t="s">
        <v>53</v>
      </c>
      <c r="B59" s="18" t="s">
        <v>17</v>
      </c>
      <c r="C59" s="18" t="s">
        <v>17</v>
      </c>
      <c r="D59" s="18" t="s">
        <v>17</v>
      </c>
      <c r="E59" s="18" t="s">
        <v>17</v>
      </c>
      <c r="F59" s="18" t="s">
        <v>17</v>
      </c>
      <c r="G59" s="21">
        <v>1044744.7</v>
      </c>
      <c r="H59" s="18" t="s">
        <v>17</v>
      </c>
      <c r="I59" s="21">
        <v>42152</v>
      </c>
    </row>
    <row r="60" spans="1:9" ht="15.75" customHeight="1">
      <c r="A60" s="16" t="s">
        <v>88</v>
      </c>
      <c r="B60" s="21">
        <v>2468343.34</v>
      </c>
      <c r="C60" s="21">
        <v>7697200.5499999998</v>
      </c>
      <c r="D60" s="21">
        <v>4598124.1500000004</v>
      </c>
      <c r="E60" s="21">
        <v>5756553.54</v>
      </c>
      <c r="F60" s="21">
        <v>2307393.29</v>
      </c>
      <c r="G60" s="21">
        <v>1429770.74</v>
      </c>
      <c r="H60" s="21">
        <v>449247.26</v>
      </c>
      <c r="I60" s="21">
        <v>327008</v>
      </c>
    </row>
    <row r="61" spans="1:9" ht="15.75" customHeight="1">
      <c r="A61" s="16" t="s">
        <v>101</v>
      </c>
      <c r="B61" s="21">
        <v>2359320.77</v>
      </c>
      <c r="C61" s="21">
        <v>3412982.38</v>
      </c>
      <c r="D61" s="21">
        <v>4905949.26</v>
      </c>
      <c r="E61" s="21">
        <v>5378996.4299999997</v>
      </c>
      <c r="F61" s="21">
        <v>2326393.0299999998</v>
      </c>
      <c r="G61" s="21">
        <v>4830626.21</v>
      </c>
      <c r="H61" s="21">
        <v>1337901.29</v>
      </c>
      <c r="I61" s="21">
        <v>3918533</v>
      </c>
    </row>
    <row r="62" spans="1:9" ht="15.75" customHeight="1">
      <c r="A62" s="47" t="s">
        <v>34</v>
      </c>
      <c r="B62" s="21">
        <v>4791779.0999999996</v>
      </c>
      <c r="C62" s="21">
        <v>7244670.6399999997</v>
      </c>
      <c r="D62" s="21">
        <v>3603459.73</v>
      </c>
      <c r="E62" s="21">
        <v>1371656.89</v>
      </c>
      <c r="F62" s="21">
        <v>1083873.26</v>
      </c>
      <c r="G62" s="21">
        <v>29652.23</v>
      </c>
      <c r="H62" s="21">
        <v>144242.73000000001</v>
      </c>
      <c r="I62" s="21">
        <v>640496</v>
      </c>
    </row>
    <row r="63" spans="1:9" ht="15.75" customHeight="1">
      <c r="A63" s="47" t="s">
        <v>35</v>
      </c>
      <c r="B63" s="21">
        <v>213929.95</v>
      </c>
      <c r="C63" s="21">
        <v>161927.63</v>
      </c>
      <c r="D63" s="18" t="s">
        <v>17</v>
      </c>
      <c r="E63" s="21">
        <v>100790.27</v>
      </c>
      <c r="F63" s="18" t="s">
        <v>17</v>
      </c>
      <c r="G63" s="21">
        <v>589640.37</v>
      </c>
      <c r="H63" s="18" t="s">
        <v>17</v>
      </c>
      <c r="I63" s="18" t="s">
        <v>17</v>
      </c>
    </row>
    <row r="64" spans="1:9" ht="15.75" customHeight="1">
      <c r="A64" s="47" t="s">
        <v>89</v>
      </c>
      <c r="B64" s="21">
        <v>96340</v>
      </c>
      <c r="C64" s="21">
        <v>249725</v>
      </c>
      <c r="D64" s="21">
        <v>907254.16</v>
      </c>
      <c r="E64" s="21">
        <v>2352117.15</v>
      </c>
      <c r="F64" s="21">
        <v>317242.8</v>
      </c>
      <c r="G64" s="21">
        <v>3864398.38</v>
      </c>
      <c r="H64" s="21">
        <v>5867636.5999999996</v>
      </c>
      <c r="I64" s="21">
        <v>23542</v>
      </c>
    </row>
    <row r="65" spans="1:10" ht="15.75" customHeight="1">
      <c r="A65" s="48"/>
      <c r="B65" s="48"/>
      <c r="C65" s="48"/>
      <c r="D65" s="48"/>
      <c r="E65" s="48"/>
      <c r="F65" s="48"/>
      <c r="G65" s="48"/>
      <c r="H65" s="48"/>
      <c r="I65" s="48"/>
    </row>
    <row r="66" spans="1:10" ht="15.75" customHeight="1">
      <c r="A66" s="46"/>
      <c r="B66" s="46"/>
      <c r="C66" s="46"/>
      <c r="D66" s="46"/>
      <c r="E66" s="46"/>
      <c r="F66" s="46"/>
      <c r="G66" s="46"/>
      <c r="H66" s="46"/>
      <c r="I66" s="46"/>
    </row>
    <row r="67" spans="1:10" ht="15.75" customHeight="1">
      <c r="A67" s="33" t="s">
        <v>58</v>
      </c>
      <c r="B67" s="32"/>
      <c r="C67" s="46"/>
      <c r="D67" s="46"/>
      <c r="E67" s="46"/>
      <c r="F67" s="46"/>
      <c r="G67" s="46"/>
      <c r="H67" s="46"/>
      <c r="I67" s="46"/>
      <c r="J67" s="46"/>
    </row>
    <row r="68" spans="1:10" ht="15.75" customHeight="1">
      <c r="A68" s="34"/>
      <c r="B68" s="32"/>
      <c r="C68" s="46"/>
      <c r="D68" s="46"/>
      <c r="E68" s="46"/>
      <c r="F68" s="46"/>
      <c r="G68" s="46"/>
      <c r="H68" s="46"/>
      <c r="I68" s="46"/>
      <c r="J68" s="46"/>
    </row>
    <row r="69" spans="1:10" ht="15.75" customHeight="1">
      <c r="A69" s="87" t="s">
        <v>6</v>
      </c>
      <c r="B69" s="46"/>
      <c r="C69" s="46"/>
      <c r="D69" s="46"/>
      <c r="E69" s="46"/>
      <c r="F69" s="46"/>
      <c r="G69" s="46"/>
      <c r="H69" s="46"/>
      <c r="I69" s="46"/>
      <c r="J69" s="46"/>
    </row>
    <row r="70" spans="1:10" ht="15.75" customHeight="1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ht="15.75" customHeight="1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ht="15.75" customHeight="1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ht="15.75" customHeight="1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ht="15.75" customHeight="1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ht="15.75" customHeight="1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ht="15.75" customHeight="1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ht="15.75" customHeight="1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ht="15.75" customHeight="1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ht="15.75" customHeight="1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ht="15.75" customHeight="1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ht="15.75" customHeight="1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ht="15.75" customHeight="1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ht="15.75" customHeight="1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ht="15.75" customHeight="1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ht="15.75" customHeight="1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ht="15.75" customHeight="1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ht="15.75" customHeight="1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ht="15.75" customHeight="1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ht="15.75" customHeight="1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ht="15.75" customHeight="1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ht="15.75" customHeight="1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ht="15.75" customHeight="1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ht="15.75" customHeight="1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ht="15.75" customHeight="1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ht="15.75" customHeight="1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ht="15.75" customHeight="1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ht="15.75" customHeight="1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ht="15.75" customHeight="1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ht="15.75" customHeight="1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ht="15.75" customHeight="1"/>
    <row r="101" spans="1:10" ht="15.75" customHeight="1"/>
    <row r="102" spans="1:10" ht="15.75" customHeight="1"/>
    <row r="103" spans="1:10" ht="15.75" customHeight="1"/>
    <row r="104" spans="1:10" ht="15.75" customHeight="1"/>
    <row r="105" spans="1:10" ht="15.75" customHeight="1"/>
    <row r="106" spans="1:10" ht="15.75" customHeight="1"/>
    <row r="107" spans="1:10" ht="15.75" customHeight="1"/>
    <row r="108" spans="1:10" ht="15.75" customHeight="1"/>
    <row r="109" spans="1:10" ht="15.75" customHeight="1"/>
    <row r="110" spans="1:10" ht="15.75" customHeight="1"/>
    <row r="111" spans="1:10" ht="15.75" customHeight="1"/>
    <row r="112" spans="1:10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pageMargins left="0.7" right="0.7" top="0.75" bottom="0.75" header="0.511811023622047" footer="0.511811023622047"/>
  <pageSetup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85"/>
  <sheetViews>
    <sheetView showGridLines="0" zoomScaleNormal="100" workbookViewId="0">
      <pane xSplit="1" ySplit="3" topLeftCell="G4" activePane="bottomRight" state="frozen"/>
      <selection pane="bottomRight" activeCell="K6" sqref="K6"/>
      <selection pane="bottomLeft" activeCell="A24" sqref="A24"/>
      <selection pane="topRight" activeCell="G1" sqref="G1"/>
    </sheetView>
  </sheetViews>
  <sheetFormatPr defaultColWidth="16" defaultRowHeight="15"/>
  <cols>
    <col min="1" max="1" width="48.5703125" customWidth="1"/>
    <col min="8" max="9" width="14.140625" customWidth="1"/>
    <col min="10" max="10" width="14.5703125" customWidth="1"/>
  </cols>
  <sheetData>
    <row r="1" spans="1:10">
      <c r="A1" s="5" t="s">
        <v>102</v>
      </c>
      <c r="B1" s="8"/>
      <c r="C1" s="7"/>
      <c r="D1" s="7"/>
    </row>
    <row r="2" spans="1:10">
      <c r="A2" s="36"/>
      <c r="B2" s="8"/>
      <c r="C2" s="7"/>
      <c r="D2" s="7"/>
    </row>
    <row r="3" spans="1:10">
      <c r="A3" s="9" t="s">
        <v>8</v>
      </c>
      <c r="B3" s="90">
        <v>2017</v>
      </c>
      <c r="C3" s="90">
        <v>2018</v>
      </c>
      <c r="D3" s="102">
        <v>2019</v>
      </c>
      <c r="E3" s="102">
        <v>2020</v>
      </c>
      <c r="F3" s="102">
        <v>2021</v>
      </c>
      <c r="G3" s="102">
        <v>2022</v>
      </c>
      <c r="H3" s="102">
        <v>2023</v>
      </c>
      <c r="I3" s="102" t="s">
        <v>103</v>
      </c>
      <c r="J3" s="102" t="s">
        <v>104</v>
      </c>
    </row>
    <row r="4" spans="1:10">
      <c r="A4" s="12"/>
      <c r="B4" s="32"/>
      <c r="C4" s="32"/>
      <c r="D4" s="46"/>
      <c r="E4" s="49"/>
      <c r="G4" s="50"/>
      <c r="H4" s="51"/>
      <c r="I4" s="51"/>
      <c r="J4" s="51"/>
    </row>
    <row r="5" spans="1:10">
      <c r="A5" s="52" t="s">
        <v>15</v>
      </c>
      <c r="B5" s="53">
        <v>156305102</v>
      </c>
      <c r="C5" s="53">
        <v>311503285</v>
      </c>
      <c r="D5" s="53">
        <v>360238647</v>
      </c>
      <c r="E5" s="53">
        <v>235309474</v>
      </c>
      <c r="F5" s="53">
        <v>370987157</v>
      </c>
      <c r="G5" s="53">
        <v>455874544.5</v>
      </c>
      <c r="H5" s="53">
        <v>383120918</v>
      </c>
      <c r="I5" s="53">
        <v>368269814.85000002</v>
      </c>
      <c r="J5" s="53">
        <v>460971100</v>
      </c>
    </row>
    <row r="6" spans="1:10">
      <c r="A6" s="54" t="s">
        <v>105</v>
      </c>
      <c r="B6" s="55">
        <v>283375.5</v>
      </c>
      <c r="C6" s="55">
        <v>2006769.35</v>
      </c>
      <c r="D6" s="55">
        <v>453785.76</v>
      </c>
      <c r="E6" s="55">
        <v>826009.59999999998</v>
      </c>
      <c r="F6" s="56">
        <v>702631.36</v>
      </c>
      <c r="G6" s="56">
        <v>411643.76</v>
      </c>
      <c r="H6" s="56">
        <v>406.58</v>
      </c>
      <c r="I6" s="56">
        <v>0</v>
      </c>
      <c r="J6" s="56">
        <v>2482</v>
      </c>
    </row>
    <row r="7" spans="1:10">
      <c r="A7" s="54" t="s">
        <v>62</v>
      </c>
      <c r="B7" s="55">
        <v>1122405.81</v>
      </c>
      <c r="C7" s="55">
        <v>1538593.36</v>
      </c>
      <c r="D7" s="55">
        <v>667172.35</v>
      </c>
      <c r="E7" s="55">
        <v>3757573.05</v>
      </c>
      <c r="F7" s="55">
        <v>4948351.3</v>
      </c>
      <c r="G7" s="55">
        <v>2385053.21</v>
      </c>
      <c r="H7" s="55">
        <v>1854857.72</v>
      </c>
      <c r="I7" s="55">
        <v>760823</v>
      </c>
      <c r="J7" s="55">
        <v>572265</v>
      </c>
    </row>
    <row r="8" spans="1:10">
      <c r="A8" s="54" t="s">
        <v>106</v>
      </c>
      <c r="B8" s="55">
        <v>0</v>
      </c>
      <c r="C8" s="55">
        <v>0</v>
      </c>
      <c r="D8" s="55">
        <v>0</v>
      </c>
      <c r="E8" s="55">
        <v>0</v>
      </c>
      <c r="F8" s="56">
        <v>0</v>
      </c>
      <c r="G8" s="55">
        <v>24686.68</v>
      </c>
      <c r="H8" s="55">
        <v>0</v>
      </c>
      <c r="I8" s="55">
        <v>0</v>
      </c>
      <c r="J8" s="55">
        <v>0</v>
      </c>
    </row>
    <row r="9" spans="1:10">
      <c r="A9" s="54" t="s">
        <v>43</v>
      </c>
      <c r="B9" s="55">
        <v>0</v>
      </c>
      <c r="C9" s="55">
        <v>0</v>
      </c>
      <c r="D9" s="55">
        <v>0</v>
      </c>
      <c r="E9" s="55">
        <v>0</v>
      </c>
      <c r="F9" s="56">
        <v>105470.07</v>
      </c>
      <c r="G9" s="55">
        <v>167387.42000000001</v>
      </c>
      <c r="H9" s="55">
        <v>127919.65</v>
      </c>
      <c r="I9" s="55">
        <v>0</v>
      </c>
      <c r="J9" s="55">
        <v>0</v>
      </c>
    </row>
    <row r="10" spans="1:10">
      <c r="A10" s="54" t="s">
        <v>107</v>
      </c>
      <c r="B10" s="55">
        <v>95339.26</v>
      </c>
      <c r="C10" s="55">
        <v>78000</v>
      </c>
      <c r="D10" s="55">
        <v>144388</v>
      </c>
      <c r="E10" s="55">
        <v>421776</v>
      </c>
      <c r="F10" s="56">
        <v>339171.58</v>
      </c>
      <c r="G10" s="56">
        <v>0</v>
      </c>
      <c r="H10" s="56">
        <v>0</v>
      </c>
      <c r="I10" s="56">
        <v>32906</v>
      </c>
      <c r="J10" s="56">
        <v>0</v>
      </c>
    </row>
    <row r="11" spans="1:10">
      <c r="A11" s="54" t="s">
        <v>108</v>
      </c>
      <c r="B11" s="55">
        <v>72465.66</v>
      </c>
      <c r="C11" s="55">
        <v>0</v>
      </c>
      <c r="D11" s="55">
        <v>0</v>
      </c>
      <c r="E11" s="55">
        <v>21146</v>
      </c>
      <c r="F11" s="55">
        <v>0</v>
      </c>
      <c r="G11" s="55">
        <v>124852.83</v>
      </c>
      <c r="H11" s="55">
        <v>0</v>
      </c>
      <c r="I11" s="55">
        <v>0</v>
      </c>
      <c r="J11" s="55">
        <v>0</v>
      </c>
    </row>
    <row r="12" spans="1:10">
      <c r="A12" s="54" t="s">
        <v>21</v>
      </c>
      <c r="B12" s="55">
        <v>14917368.08</v>
      </c>
      <c r="C12" s="55">
        <v>12876183.890000001</v>
      </c>
      <c r="D12" s="55">
        <v>9003204.2699999996</v>
      </c>
      <c r="E12" s="56">
        <v>9044601.7599999998</v>
      </c>
      <c r="F12" s="55">
        <v>20275218.239999998</v>
      </c>
      <c r="G12" s="55">
        <v>15420062.57</v>
      </c>
      <c r="H12" s="55">
        <v>20314605.59</v>
      </c>
      <c r="I12" s="55">
        <v>17038935.75</v>
      </c>
      <c r="J12" s="55">
        <v>6065875</v>
      </c>
    </row>
    <row r="13" spans="1:10">
      <c r="A13" s="54" t="s">
        <v>66</v>
      </c>
      <c r="B13" s="55">
        <v>0</v>
      </c>
      <c r="C13" s="55">
        <v>0</v>
      </c>
      <c r="D13" s="55">
        <v>0</v>
      </c>
      <c r="E13" s="55">
        <v>0</v>
      </c>
      <c r="F13" s="55">
        <v>103407.86</v>
      </c>
      <c r="G13" s="55">
        <v>0</v>
      </c>
      <c r="H13" s="55">
        <v>183693.78</v>
      </c>
      <c r="I13" s="55">
        <v>0</v>
      </c>
      <c r="J13" s="55">
        <v>0</v>
      </c>
    </row>
    <row r="14" spans="1:10">
      <c r="A14" s="54" t="s">
        <v>22</v>
      </c>
      <c r="B14" s="55">
        <v>2087771.84</v>
      </c>
      <c r="C14" s="55">
        <v>302008.15999999997</v>
      </c>
      <c r="D14" s="55">
        <v>1208234.26</v>
      </c>
      <c r="E14" s="56">
        <v>820358.88</v>
      </c>
      <c r="F14" s="56">
        <v>4455664.6900000004</v>
      </c>
      <c r="G14" s="56">
        <v>1129763.3799999999</v>
      </c>
      <c r="H14" s="56">
        <v>728244.47</v>
      </c>
      <c r="I14" s="56">
        <v>996053</v>
      </c>
      <c r="J14" s="56">
        <v>2372278</v>
      </c>
    </row>
    <row r="15" spans="1:10">
      <c r="A15" s="54" t="s">
        <v>25</v>
      </c>
      <c r="B15" s="55">
        <v>24731734.75</v>
      </c>
      <c r="C15" s="55">
        <v>69987399.299999997</v>
      </c>
      <c r="D15" s="55">
        <v>126500736.40000001</v>
      </c>
      <c r="E15" s="55">
        <v>62504260.560000002</v>
      </c>
      <c r="F15" s="55">
        <v>80165640.129999995</v>
      </c>
      <c r="G15" s="55">
        <v>129205440.8</v>
      </c>
      <c r="H15" s="55">
        <v>87332875.950000003</v>
      </c>
      <c r="I15" s="55">
        <v>119374414.25</v>
      </c>
      <c r="J15" s="55">
        <v>127123207</v>
      </c>
    </row>
    <row r="16" spans="1:10">
      <c r="A16" s="54" t="s">
        <v>109</v>
      </c>
      <c r="B16" s="55">
        <v>3754269.08</v>
      </c>
      <c r="C16" s="55">
        <v>13243531.58</v>
      </c>
      <c r="D16" s="55">
        <v>20463510.399999999</v>
      </c>
      <c r="E16" s="55">
        <v>9487694.4399999995</v>
      </c>
      <c r="F16" s="56">
        <v>6039621.6399999997</v>
      </c>
      <c r="G16" s="56">
        <v>3226504.84</v>
      </c>
      <c r="H16" s="56">
        <v>12865810.01</v>
      </c>
      <c r="I16" s="56">
        <v>8761093.8200000003</v>
      </c>
      <c r="J16" s="56">
        <v>8329625</v>
      </c>
    </row>
    <row r="17" spans="1:10">
      <c r="A17" s="54" t="s">
        <v>23</v>
      </c>
      <c r="B17" s="55">
        <v>1456609.8</v>
      </c>
      <c r="C17" s="55">
        <v>0</v>
      </c>
      <c r="D17" s="55">
        <v>0</v>
      </c>
      <c r="E17" s="56">
        <v>61186.03</v>
      </c>
      <c r="F17" s="55">
        <v>374475.62</v>
      </c>
      <c r="G17" s="55">
        <v>348194.25</v>
      </c>
      <c r="H17" s="55">
        <v>291004.28000000003</v>
      </c>
      <c r="I17" s="55">
        <v>67104</v>
      </c>
      <c r="J17" s="55">
        <v>134262</v>
      </c>
    </row>
    <row r="18" spans="1:10">
      <c r="A18" s="57" t="s">
        <v>110</v>
      </c>
      <c r="B18" s="55">
        <v>595029.22</v>
      </c>
      <c r="C18" s="55">
        <v>1167083.22</v>
      </c>
      <c r="D18" s="55">
        <v>908866.11</v>
      </c>
      <c r="E18" s="55">
        <v>341893.87</v>
      </c>
      <c r="F18" s="55">
        <v>1012971.68</v>
      </c>
      <c r="G18" s="55">
        <v>1261927.01</v>
      </c>
      <c r="H18" s="55">
        <v>923373.29</v>
      </c>
      <c r="I18" s="55">
        <v>962637.83</v>
      </c>
      <c r="J18" s="55">
        <v>1369754</v>
      </c>
    </row>
    <row r="19" spans="1:10">
      <c r="A19" s="54" t="s">
        <v>111</v>
      </c>
      <c r="B19" s="55">
        <v>0</v>
      </c>
      <c r="C19" s="55">
        <v>0</v>
      </c>
      <c r="D19" s="55">
        <v>0</v>
      </c>
      <c r="E19" s="55">
        <v>0</v>
      </c>
      <c r="F19" s="56">
        <v>16595.36</v>
      </c>
      <c r="G19" s="56">
        <v>0</v>
      </c>
      <c r="H19" s="56">
        <v>0</v>
      </c>
      <c r="I19" s="56">
        <v>0</v>
      </c>
      <c r="J19" s="56">
        <v>0</v>
      </c>
    </row>
    <row r="20" spans="1:10">
      <c r="A20" s="54" t="s">
        <v>44</v>
      </c>
      <c r="B20" s="55">
        <v>24693.39</v>
      </c>
      <c r="C20" s="55">
        <v>0</v>
      </c>
      <c r="D20" s="55">
        <v>0</v>
      </c>
      <c r="E20" s="55">
        <v>0</v>
      </c>
      <c r="F20" s="55">
        <v>0</v>
      </c>
      <c r="G20" s="55">
        <v>0</v>
      </c>
      <c r="H20" s="55">
        <v>0</v>
      </c>
      <c r="I20" s="55">
        <v>0</v>
      </c>
      <c r="J20" s="55">
        <v>0</v>
      </c>
    </row>
    <row r="21" spans="1:10">
      <c r="A21" s="54" t="s">
        <v>112</v>
      </c>
      <c r="B21" s="55" t="s">
        <v>17</v>
      </c>
      <c r="C21" s="55" t="s">
        <v>17</v>
      </c>
      <c r="D21" s="55" t="s">
        <v>17</v>
      </c>
      <c r="E21" s="55" t="s">
        <v>17</v>
      </c>
      <c r="F21" s="55" t="s">
        <v>17</v>
      </c>
      <c r="G21" s="55" t="s">
        <v>17</v>
      </c>
      <c r="H21" s="55" t="s">
        <v>17</v>
      </c>
      <c r="I21" s="55">
        <v>349145</v>
      </c>
      <c r="J21" s="55">
        <v>449074</v>
      </c>
    </row>
    <row r="22" spans="1:10">
      <c r="A22" s="54" t="s">
        <v>92</v>
      </c>
      <c r="B22" s="55">
        <v>629279.28</v>
      </c>
      <c r="C22" s="55">
        <v>173094.51</v>
      </c>
      <c r="D22" s="55">
        <v>406832.08</v>
      </c>
      <c r="E22" s="55">
        <v>1184906.5900000001</v>
      </c>
      <c r="F22" s="55">
        <v>421127.98</v>
      </c>
      <c r="G22" s="55">
        <v>406498.8</v>
      </c>
      <c r="H22" s="55">
        <v>450143.15</v>
      </c>
      <c r="I22" s="55">
        <v>338541.98</v>
      </c>
      <c r="J22" s="55">
        <v>554356</v>
      </c>
    </row>
    <row r="23" spans="1:10">
      <c r="A23" s="54" t="s">
        <v>45</v>
      </c>
      <c r="B23" s="55">
        <v>1739635.8</v>
      </c>
      <c r="C23" s="55">
        <v>1650152.62</v>
      </c>
      <c r="D23" s="55">
        <v>362347.55</v>
      </c>
      <c r="E23" s="55">
        <v>377192.75</v>
      </c>
      <c r="F23" s="56">
        <v>206803.62</v>
      </c>
      <c r="G23" s="56">
        <v>227796.86</v>
      </c>
      <c r="H23" s="56">
        <v>416445.18</v>
      </c>
      <c r="I23" s="56">
        <v>28320</v>
      </c>
      <c r="J23" s="56">
        <v>388108</v>
      </c>
    </row>
    <row r="24" spans="1:10">
      <c r="A24" s="54" t="s">
        <v>27</v>
      </c>
      <c r="B24" s="55">
        <v>37676026.039999999</v>
      </c>
      <c r="C24" s="55">
        <v>82848475.5</v>
      </c>
      <c r="D24" s="55">
        <v>60872371.039999999</v>
      </c>
      <c r="E24" s="55">
        <v>28686095.079999998</v>
      </c>
      <c r="F24" s="56">
        <v>44093880.710000001</v>
      </c>
      <c r="G24" s="56">
        <v>78483428.969999999</v>
      </c>
      <c r="H24" s="56">
        <v>46252603.939999998</v>
      </c>
      <c r="I24" s="56">
        <v>41511631.189999998</v>
      </c>
      <c r="J24" s="56">
        <v>81945851</v>
      </c>
    </row>
    <row r="25" spans="1:10">
      <c r="A25" s="54" t="s">
        <v>113</v>
      </c>
      <c r="B25" s="55">
        <v>0</v>
      </c>
      <c r="C25" s="55">
        <v>0</v>
      </c>
      <c r="D25" s="55">
        <v>0</v>
      </c>
      <c r="E25" s="56">
        <v>37530</v>
      </c>
      <c r="F25" s="56">
        <v>0</v>
      </c>
      <c r="G25" s="56">
        <v>0</v>
      </c>
      <c r="H25" s="56">
        <v>0</v>
      </c>
      <c r="I25" s="56">
        <v>0</v>
      </c>
      <c r="J25" s="56">
        <v>0</v>
      </c>
    </row>
    <row r="26" spans="1:10">
      <c r="A26" s="54" t="s">
        <v>114</v>
      </c>
      <c r="B26" s="55">
        <v>0</v>
      </c>
      <c r="C26" s="55">
        <v>0</v>
      </c>
      <c r="D26" s="55">
        <v>0</v>
      </c>
      <c r="E26" s="55">
        <v>0</v>
      </c>
      <c r="F26" s="55">
        <v>0</v>
      </c>
      <c r="G26" s="55">
        <v>0</v>
      </c>
      <c r="H26" s="55">
        <v>35040</v>
      </c>
      <c r="I26" s="55">
        <v>0</v>
      </c>
      <c r="J26" s="55">
        <v>0</v>
      </c>
    </row>
    <row r="27" spans="1:10">
      <c r="A27" s="54" t="s">
        <v>46</v>
      </c>
      <c r="B27" s="55">
        <v>13347592.65</v>
      </c>
      <c r="C27" s="55">
        <v>13294592.859999999</v>
      </c>
      <c r="D27" s="55">
        <v>12959387.619999999</v>
      </c>
      <c r="E27" s="55">
        <v>8458701.3699999992</v>
      </c>
      <c r="F27" s="55">
        <v>10154325.68</v>
      </c>
      <c r="G27" s="55">
        <v>15454529.92</v>
      </c>
      <c r="H27" s="55">
        <v>8127894.6799999997</v>
      </c>
      <c r="I27" s="55">
        <v>9341845.4199999999</v>
      </c>
      <c r="J27" s="55">
        <v>8759520</v>
      </c>
    </row>
    <row r="28" spans="1:10">
      <c r="A28" s="54" t="s">
        <v>115</v>
      </c>
      <c r="B28" s="55">
        <v>19825.189999999999</v>
      </c>
      <c r="C28" s="55">
        <v>0</v>
      </c>
      <c r="D28" s="55">
        <v>0</v>
      </c>
      <c r="E28" s="55">
        <v>21690</v>
      </c>
      <c r="F28" s="55">
        <v>0</v>
      </c>
      <c r="G28" s="55">
        <v>288975.95</v>
      </c>
      <c r="H28" s="55">
        <v>86860.9</v>
      </c>
      <c r="I28" s="55">
        <v>0</v>
      </c>
      <c r="J28" s="55">
        <v>0</v>
      </c>
    </row>
    <row r="29" spans="1:10">
      <c r="A29" s="54" t="s">
        <v>116</v>
      </c>
      <c r="B29" s="55">
        <v>0</v>
      </c>
      <c r="C29" s="55">
        <v>0</v>
      </c>
      <c r="D29" s="55">
        <v>0</v>
      </c>
      <c r="E29" s="56">
        <v>0</v>
      </c>
      <c r="F29" s="55">
        <v>16963.189999999999</v>
      </c>
      <c r="G29" s="55">
        <v>0</v>
      </c>
      <c r="H29" s="55">
        <v>0</v>
      </c>
      <c r="I29" s="55">
        <v>0</v>
      </c>
      <c r="J29" s="55">
        <v>0</v>
      </c>
    </row>
    <row r="30" spans="1:10">
      <c r="A30" s="54" t="s">
        <v>117</v>
      </c>
      <c r="B30" s="55">
        <v>0</v>
      </c>
      <c r="C30" s="55">
        <v>0</v>
      </c>
      <c r="D30" s="55">
        <v>0</v>
      </c>
      <c r="E30" s="55">
        <v>0</v>
      </c>
      <c r="F30" s="56">
        <v>0</v>
      </c>
      <c r="G30" s="55">
        <v>0</v>
      </c>
      <c r="H30" s="55">
        <v>0</v>
      </c>
      <c r="I30" s="55">
        <v>563990</v>
      </c>
      <c r="J30" s="55">
        <v>55500</v>
      </c>
    </row>
    <row r="31" spans="1:10">
      <c r="A31" s="54" t="s">
        <v>47</v>
      </c>
      <c r="B31" s="55">
        <v>0</v>
      </c>
      <c r="C31" s="55">
        <v>0</v>
      </c>
      <c r="D31" s="55">
        <v>0</v>
      </c>
      <c r="E31" s="55">
        <v>0</v>
      </c>
      <c r="F31" s="55">
        <v>0</v>
      </c>
      <c r="G31" s="55">
        <v>126658.68</v>
      </c>
      <c r="H31" s="55">
        <v>252801.46</v>
      </c>
      <c r="I31" s="55">
        <v>0</v>
      </c>
      <c r="J31" s="55">
        <v>113219</v>
      </c>
    </row>
    <row r="32" spans="1:10">
      <c r="A32" s="54" t="s">
        <v>118</v>
      </c>
      <c r="B32" s="55">
        <v>0</v>
      </c>
      <c r="C32" s="55">
        <v>0</v>
      </c>
      <c r="D32" s="55">
        <v>37437371.780000001</v>
      </c>
      <c r="E32" s="55">
        <v>34762785.340000004</v>
      </c>
      <c r="F32" s="55">
        <v>12091448.07</v>
      </c>
      <c r="G32" s="55">
        <v>77429186.200000003</v>
      </c>
      <c r="H32" s="55">
        <v>124252912.3</v>
      </c>
      <c r="I32" s="55">
        <v>97782530.290000007</v>
      </c>
      <c r="J32" s="55">
        <v>103074372</v>
      </c>
    </row>
    <row r="33" spans="1:10">
      <c r="A33" s="54" t="s">
        <v>75</v>
      </c>
      <c r="B33" s="55">
        <v>0</v>
      </c>
      <c r="C33" s="55">
        <v>0</v>
      </c>
      <c r="D33" s="55">
        <v>0</v>
      </c>
      <c r="E33" s="55">
        <v>0</v>
      </c>
      <c r="F33" s="55">
        <v>54353.54</v>
      </c>
      <c r="G33" s="55">
        <v>0</v>
      </c>
      <c r="H33" s="55">
        <v>0</v>
      </c>
      <c r="I33" s="55">
        <v>0</v>
      </c>
      <c r="J33" s="55">
        <v>0</v>
      </c>
    </row>
    <row r="34" spans="1:10">
      <c r="A34" s="54" t="s">
        <v>93</v>
      </c>
      <c r="B34" s="55">
        <v>57078</v>
      </c>
      <c r="C34" s="55">
        <v>67147.58</v>
      </c>
      <c r="D34" s="55">
        <v>72219.100000000006</v>
      </c>
      <c r="E34" s="56">
        <v>56364.98</v>
      </c>
      <c r="F34" s="56">
        <v>80490.570000000007</v>
      </c>
      <c r="G34" s="56">
        <v>109782.74</v>
      </c>
      <c r="H34" s="56">
        <v>190010.51</v>
      </c>
      <c r="I34" s="56">
        <v>121903</v>
      </c>
      <c r="J34" s="56">
        <v>0</v>
      </c>
    </row>
    <row r="35" spans="1:10">
      <c r="A35" s="54" t="s">
        <v>48</v>
      </c>
      <c r="B35" s="55">
        <v>32810.400000000001</v>
      </c>
      <c r="C35" s="55">
        <v>116883.89</v>
      </c>
      <c r="D35" s="55">
        <v>170972.71</v>
      </c>
      <c r="E35" s="56">
        <v>184595.74</v>
      </c>
      <c r="F35" s="55">
        <v>0</v>
      </c>
      <c r="G35" s="55">
        <v>63763.32</v>
      </c>
      <c r="H35" s="55">
        <v>293852.56</v>
      </c>
      <c r="I35" s="55">
        <v>0</v>
      </c>
      <c r="J35" s="55">
        <v>642</v>
      </c>
    </row>
    <row r="36" spans="1:10">
      <c r="A36" s="54" t="s">
        <v>40</v>
      </c>
      <c r="B36" s="55">
        <v>12090758.199999999</v>
      </c>
      <c r="C36" s="55">
        <v>18257293.690000001</v>
      </c>
      <c r="D36" s="55">
        <v>21802495.559999999</v>
      </c>
      <c r="E36" s="55">
        <v>19334441.57</v>
      </c>
      <c r="F36" s="56">
        <v>17788635.219999999</v>
      </c>
      <c r="G36" s="56">
        <v>12615919.119999999</v>
      </c>
      <c r="H36" s="56">
        <v>11798769.789999999</v>
      </c>
      <c r="I36" s="56">
        <v>4852687.63</v>
      </c>
      <c r="J36" s="56">
        <v>9931617</v>
      </c>
    </row>
    <row r="37" spans="1:10">
      <c r="A37" s="54" t="s">
        <v>94</v>
      </c>
      <c r="B37" s="55">
        <v>0</v>
      </c>
      <c r="C37" s="55">
        <v>0</v>
      </c>
      <c r="D37" s="55">
        <v>181968.53</v>
      </c>
      <c r="E37" s="55">
        <v>0</v>
      </c>
      <c r="F37" s="56">
        <v>62000</v>
      </c>
      <c r="G37" s="55">
        <v>0</v>
      </c>
      <c r="H37" s="55">
        <v>0</v>
      </c>
      <c r="I37" s="55">
        <v>0</v>
      </c>
      <c r="J37" s="55">
        <v>0</v>
      </c>
    </row>
    <row r="38" spans="1:10">
      <c r="A38" s="54" t="s">
        <v>95</v>
      </c>
      <c r="B38" s="55">
        <v>0</v>
      </c>
      <c r="C38" s="55">
        <v>0</v>
      </c>
      <c r="D38" s="55">
        <v>1471262.38</v>
      </c>
      <c r="E38" s="55">
        <v>0</v>
      </c>
      <c r="F38" s="55">
        <v>0</v>
      </c>
      <c r="G38" s="55">
        <v>0</v>
      </c>
      <c r="H38" s="55">
        <v>0</v>
      </c>
      <c r="I38" s="55">
        <v>0</v>
      </c>
      <c r="J38" s="55">
        <v>0</v>
      </c>
    </row>
    <row r="39" spans="1:10">
      <c r="A39" s="54" t="s">
        <v>119</v>
      </c>
      <c r="B39" s="55">
        <v>54076</v>
      </c>
      <c r="C39" s="55">
        <v>0</v>
      </c>
      <c r="D39" s="55">
        <v>0</v>
      </c>
      <c r="E39" s="55">
        <v>0</v>
      </c>
      <c r="F39" s="55">
        <v>0</v>
      </c>
      <c r="G39" s="55">
        <v>0</v>
      </c>
      <c r="H39" s="55">
        <v>0</v>
      </c>
      <c r="I39" s="55">
        <v>0</v>
      </c>
      <c r="J39" s="55">
        <v>0</v>
      </c>
    </row>
    <row r="40" spans="1:10">
      <c r="A40" s="54" t="s">
        <v>96</v>
      </c>
      <c r="B40" s="55">
        <v>0</v>
      </c>
      <c r="C40" s="55">
        <v>91223.93</v>
      </c>
      <c r="D40" s="55">
        <v>0</v>
      </c>
      <c r="E40" s="55">
        <v>0</v>
      </c>
      <c r="F40" s="55">
        <v>0</v>
      </c>
      <c r="G40" s="55">
        <v>0</v>
      </c>
      <c r="H40" s="55">
        <v>0</v>
      </c>
      <c r="I40" s="55">
        <v>0</v>
      </c>
      <c r="J40" s="55">
        <v>0</v>
      </c>
    </row>
    <row r="41" spans="1:10">
      <c r="A41" s="54" t="s">
        <v>120</v>
      </c>
      <c r="B41" s="55">
        <v>0</v>
      </c>
      <c r="C41" s="55">
        <v>0</v>
      </c>
      <c r="D41" s="55">
        <v>0</v>
      </c>
      <c r="E41" s="55">
        <v>0</v>
      </c>
      <c r="F41" s="55">
        <v>16991.86</v>
      </c>
      <c r="G41" s="55">
        <v>0</v>
      </c>
      <c r="H41" s="55">
        <v>0</v>
      </c>
      <c r="I41" s="55">
        <v>0</v>
      </c>
      <c r="J41" s="55">
        <v>0</v>
      </c>
    </row>
    <row r="42" spans="1:10">
      <c r="A42" s="54" t="s">
        <v>79</v>
      </c>
      <c r="B42" s="55">
        <v>0</v>
      </c>
      <c r="C42" s="55">
        <v>143871</v>
      </c>
      <c r="D42" s="55">
        <v>0</v>
      </c>
      <c r="E42" s="55">
        <v>0</v>
      </c>
      <c r="F42" s="56">
        <v>0</v>
      </c>
      <c r="G42" s="55">
        <v>57626.25</v>
      </c>
      <c r="H42" s="55">
        <v>0</v>
      </c>
      <c r="I42" s="55">
        <v>4000</v>
      </c>
      <c r="J42" s="55">
        <v>0</v>
      </c>
    </row>
    <row r="43" spans="1:10">
      <c r="A43" s="54" t="s">
        <v>97</v>
      </c>
      <c r="B43" s="55">
        <v>0</v>
      </c>
      <c r="C43" s="55">
        <v>0</v>
      </c>
      <c r="D43" s="55">
        <v>897927.43</v>
      </c>
      <c r="E43" s="56">
        <v>721703.8</v>
      </c>
      <c r="F43" s="55">
        <v>862756.42</v>
      </c>
      <c r="G43" s="55">
        <v>0</v>
      </c>
      <c r="H43" s="55">
        <v>0</v>
      </c>
      <c r="I43" s="55">
        <v>0</v>
      </c>
      <c r="J43" s="55">
        <v>0</v>
      </c>
    </row>
    <row r="44" spans="1:10">
      <c r="A44" s="54" t="s">
        <v>29</v>
      </c>
      <c r="B44" s="55">
        <v>2938260.71</v>
      </c>
      <c r="C44" s="55">
        <v>0</v>
      </c>
      <c r="D44" s="55">
        <v>289600</v>
      </c>
      <c r="E44" s="55">
        <v>0</v>
      </c>
      <c r="F44" s="55">
        <v>0</v>
      </c>
      <c r="G44" s="55">
        <v>21342.3</v>
      </c>
      <c r="H44" s="55">
        <v>326235</v>
      </c>
      <c r="I44" s="55">
        <v>142844.57999999999</v>
      </c>
      <c r="J44" s="55">
        <v>27791</v>
      </c>
    </row>
    <row r="45" spans="1:10">
      <c r="A45" s="54" t="s">
        <v>121</v>
      </c>
      <c r="B45" s="55">
        <v>48939.53</v>
      </c>
      <c r="C45" s="55">
        <v>0</v>
      </c>
      <c r="D45" s="55">
        <v>0</v>
      </c>
      <c r="E45" s="55">
        <v>0</v>
      </c>
      <c r="F45" s="55">
        <v>27146.23</v>
      </c>
      <c r="G45" s="55">
        <v>208662.74</v>
      </c>
      <c r="H45" s="55">
        <v>0</v>
      </c>
      <c r="I45" s="55">
        <v>0</v>
      </c>
      <c r="J45" s="55">
        <v>0</v>
      </c>
    </row>
    <row r="46" spans="1:10">
      <c r="A46" s="54" t="s">
        <v>122</v>
      </c>
      <c r="B46" s="55">
        <v>0</v>
      </c>
      <c r="C46" s="55">
        <v>0</v>
      </c>
      <c r="D46" s="55">
        <v>0</v>
      </c>
      <c r="E46" s="55">
        <v>0</v>
      </c>
      <c r="F46" s="55">
        <v>0</v>
      </c>
      <c r="G46" s="55">
        <v>0</v>
      </c>
      <c r="H46" s="55">
        <v>0</v>
      </c>
      <c r="I46" s="55">
        <v>0</v>
      </c>
      <c r="J46" s="55">
        <v>0</v>
      </c>
    </row>
    <row r="47" spans="1:10">
      <c r="A47" s="54" t="s">
        <v>123</v>
      </c>
      <c r="B47" s="55">
        <v>0</v>
      </c>
      <c r="C47" s="55">
        <v>0</v>
      </c>
      <c r="D47" s="55">
        <v>0</v>
      </c>
      <c r="E47" s="55">
        <v>0</v>
      </c>
      <c r="F47" s="55">
        <v>0</v>
      </c>
      <c r="G47" s="55">
        <v>0</v>
      </c>
      <c r="H47" s="55">
        <v>0</v>
      </c>
      <c r="I47" s="55">
        <v>61980</v>
      </c>
      <c r="J47" s="55">
        <v>63707</v>
      </c>
    </row>
    <row r="48" spans="1:10">
      <c r="A48" s="54" t="s">
        <v>18</v>
      </c>
      <c r="B48" s="55">
        <v>0</v>
      </c>
      <c r="C48" s="55">
        <v>0</v>
      </c>
      <c r="D48" s="55">
        <v>0</v>
      </c>
      <c r="E48" s="56">
        <v>57999.49</v>
      </c>
      <c r="F48" s="55">
        <v>137025.17000000001</v>
      </c>
      <c r="G48" s="55">
        <v>0</v>
      </c>
      <c r="H48" s="55">
        <v>0</v>
      </c>
      <c r="I48" s="55">
        <v>0</v>
      </c>
      <c r="J48" s="55">
        <v>0</v>
      </c>
    </row>
    <row r="49" spans="1:25">
      <c r="A49" s="54" t="s">
        <v>98</v>
      </c>
      <c r="B49" s="55">
        <v>0</v>
      </c>
      <c r="C49" s="55">
        <v>0</v>
      </c>
      <c r="D49" s="55">
        <v>50127.16</v>
      </c>
      <c r="E49" s="56">
        <v>3000</v>
      </c>
      <c r="F49" s="55">
        <v>0</v>
      </c>
      <c r="G49" s="55">
        <v>55575.91</v>
      </c>
      <c r="H49" s="55">
        <v>0</v>
      </c>
      <c r="I49" s="55">
        <v>0</v>
      </c>
      <c r="J49" s="55">
        <v>0</v>
      </c>
    </row>
    <row r="50" spans="1:25">
      <c r="A50" s="54" t="s">
        <v>124</v>
      </c>
      <c r="B50" s="55">
        <v>0</v>
      </c>
      <c r="C50" s="55">
        <v>0</v>
      </c>
      <c r="D50" s="55">
        <v>0</v>
      </c>
      <c r="E50" s="55">
        <v>334760</v>
      </c>
      <c r="F50" s="55">
        <v>0</v>
      </c>
      <c r="G50" s="55">
        <v>0</v>
      </c>
      <c r="H50" s="55">
        <v>0</v>
      </c>
      <c r="I50" s="55">
        <v>0</v>
      </c>
      <c r="J50" s="55">
        <v>0</v>
      </c>
    </row>
    <row r="51" spans="1:25">
      <c r="A51" s="54" t="s">
        <v>49</v>
      </c>
      <c r="B51" s="55">
        <v>169174.16</v>
      </c>
      <c r="C51" s="55">
        <v>62481877.539999999</v>
      </c>
      <c r="D51" s="55">
        <v>48857583.530000001</v>
      </c>
      <c r="E51" s="55">
        <v>38647288.810000002</v>
      </c>
      <c r="F51" s="55">
        <v>129206147.90000001</v>
      </c>
      <c r="G51" s="55">
        <v>96089017.549999997</v>
      </c>
      <c r="H51" s="55">
        <v>53026865.18</v>
      </c>
      <c r="I51" s="55">
        <v>54182303.210000001</v>
      </c>
      <c r="J51" s="55">
        <v>92887195</v>
      </c>
    </row>
    <row r="52" spans="1:25">
      <c r="A52" s="54" t="s">
        <v>31</v>
      </c>
      <c r="B52" s="55">
        <v>0</v>
      </c>
      <c r="C52" s="55">
        <v>0</v>
      </c>
      <c r="D52" s="55">
        <v>0</v>
      </c>
      <c r="E52" s="56">
        <v>0</v>
      </c>
      <c r="F52" s="56">
        <v>0</v>
      </c>
      <c r="G52" s="56">
        <v>122824.4</v>
      </c>
      <c r="H52" s="56">
        <v>81130</v>
      </c>
      <c r="I52" s="56">
        <v>0</v>
      </c>
      <c r="J52" s="56">
        <v>56500</v>
      </c>
    </row>
    <row r="53" spans="1:25">
      <c r="A53" s="54" t="s">
        <v>32</v>
      </c>
      <c r="B53" s="55">
        <v>0</v>
      </c>
      <c r="C53" s="55">
        <v>0</v>
      </c>
      <c r="D53" s="55">
        <v>0</v>
      </c>
      <c r="E53" s="55">
        <v>0</v>
      </c>
      <c r="F53" s="55">
        <v>0</v>
      </c>
      <c r="G53" s="55">
        <v>0</v>
      </c>
      <c r="H53" s="55">
        <v>54565.83</v>
      </c>
      <c r="I53" s="55">
        <v>0</v>
      </c>
      <c r="J53" s="55">
        <v>0</v>
      </c>
    </row>
    <row r="54" spans="1:25">
      <c r="A54" s="54" t="s">
        <v>82</v>
      </c>
      <c r="B54" s="55">
        <v>3948035.68</v>
      </c>
      <c r="C54" s="55">
        <v>2858583.21</v>
      </c>
      <c r="D54" s="55">
        <v>1073024.6200000001</v>
      </c>
      <c r="E54" s="55">
        <v>366506.81</v>
      </c>
      <c r="F54" s="55">
        <v>1915192.71</v>
      </c>
      <c r="G54" s="55">
        <v>3291962.23</v>
      </c>
      <c r="H54" s="55">
        <v>3290438</v>
      </c>
      <c r="I54" s="55">
        <v>1344239.4</v>
      </c>
      <c r="J54" s="55">
        <v>2110343</v>
      </c>
    </row>
    <row r="55" spans="1:25">
      <c r="A55" s="54" t="s">
        <v>50</v>
      </c>
      <c r="B55" s="55">
        <v>1046156.54</v>
      </c>
      <c r="C55" s="55">
        <v>1073722.8999999999</v>
      </c>
      <c r="D55" s="55">
        <v>177555.35</v>
      </c>
      <c r="E55" s="56">
        <v>694125.63</v>
      </c>
      <c r="F55" s="56">
        <v>887074.23</v>
      </c>
      <c r="G55" s="56">
        <v>860511.29</v>
      </c>
      <c r="H55" s="56">
        <v>445512.35</v>
      </c>
      <c r="I55" s="56">
        <v>670680.4</v>
      </c>
      <c r="J55" s="56">
        <v>1534867</v>
      </c>
    </row>
    <row r="56" spans="1:25" ht="13.5" customHeight="1">
      <c r="A56" s="54" t="s">
        <v>125</v>
      </c>
      <c r="B56" s="55">
        <v>2871646.21</v>
      </c>
      <c r="C56" s="55">
        <v>1758408.35</v>
      </c>
      <c r="D56" s="55">
        <v>1069754.92</v>
      </c>
      <c r="E56" s="55">
        <v>865399.36</v>
      </c>
      <c r="F56" s="55">
        <v>20430587.670000002</v>
      </c>
      <c r="G56" s="55">
        <v>108091</v>
      </c>
      <c r="H56" s="55">
        <v>35518.14</v>
      </c>
      <c r="I56" s="55">
        <v>0</v>
      </c>
      <c r="J56" s="55">
        <v>23740</v>
      </c>
    </row>
    <row r="57" spans="1:25">
      <c r="A57" s="54" t="s">
        <v>126</v>
      </c>
      <c r="B57" s="55">
        <v>231229.62</v>
      </c>
      <c r="C57" s="55">
        <v>0</v>
      </c>
      <c r="D57" s="55">
        <v>0</v>
      </c>
      <c r="E57" s="55">
        <v>0</v>
      </c>
      <c r="F57" s="55">
        <v>47846.16</v>
      </c>
      <c r="G57" s="55">
        <v>17641.650000000001</v>
      </c>
      <c r="H57" s="55">
        <v>0</v>
      </c>
      <c r="I57" s="55">
        <v>0</v>
      </c>
      <c r="J57" s="55">
        <v>0</v>
      </c>
    </row>
    <row r="58" spans="1:25">
      <c r="A58" s="54" t="s">
        <v>83</v>
      </c>
      <c r="B58" s="55">
        <v>0</v>
      </c>
      <c r="C58" s="55">
        <v>0</v>
      </c>
      <c r="D58" s="55">
        <v>0</v>
      </c>
      <c r="E58" s="55">
        <v>0</v>
      </c>
      <c r="F58" s="55">
        <v>65545.2</v>
      </c>
      <c r="G58" s="55">
        <v>0</v>
      </c>
      <c r="H58" s="55">
        <v>0</v>
      </c>
      <c r="I58" s="55">
        <v>0</v>
      </c>
      <c r="J58" s="55">
        <v>0</v>
      </c>
    </row>
    <row r="59" spans="1:25">
      <c r="A59" s="54" t="s">
        <v>84</v>
      </c>
      <c r="B59" s="55">
        <v>76431.44</v>
      </c>
      <c r="C59" s="55">
        <v>0</v>
      </c>
      <c r="D59" s="55">
        <v>0</v>
      </c>
      <c r="E59" s="55">
        <v>0</v>
      </c>
      <c r="F59" s="55">
        <v>0</v>
      </c>
      <c r="G59" s="55">
        <v>0</v>
      </c>
      <c r="H59" s="55">
        <v>0</v>
      </c>
      <c r="I59" s="55">
        <v>0</v>
      </c>
      <c r="J59" s="55">
        <v>0</v>
      </c>
    </row>
    <row r="60" spans="1:25">
      <c r="A60" s="54" t="s">
        <v>127</v>
      </c>
      <c r="B60" s="55">
        <v>5599936.0899999999</v>
      </c>
      <c r="C60" s="55">
        <v>9140310.9600000009</v>
      </c>
      <c r="D60" s="55">
        <v>6292365.0300000003</v>
      </c>
      <c r="E60" s="55">
        <v>5651211.4000000004</v>
      </c>
      <c r="F60" s="55">
        <v>3942171.13</v>
      </c>
      <c r="G60" s="55">
        <v>737675.25</v>
      </c>
      <c r="H60" s="55">
        <v>958311.69</v>
      </c>
      <c r="I60" s="55">
        <v>902356.47999999998</v>
      </c>
      <c r="J60" s="55">
        <v>1848584</v>
      </c>
    </row>
    <row r="61" spans="1:25">
      <c r="A61" s="54" t="s">
        <v>128</v>
      </c>
      <c r="B61" s="55">
        <v>8231830.8600000003</v>
      </c>
      <c r="C61" s="55">
        <v>0</v>
      </c>
      <c r="D61" s="55">
        <v>0</v>
      </c>
      <c r="E61" s="55">
        <v>0</v>
      </c>
      <c r="F61" s="55">
        <v>0</v>
      </c>
      <c r="G61" s="55">
        <v>0</v>
      </c>
      <c r="H61" s="55">
        <v>0</v>
      </c>
      <c r="I61" s="55">
        <v>0</v>
      </c>
      <c r="J61" s="55">
        <v>0</v>
      </c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</row>
    <row r="62" spans="1:25">
      <c r="A62" s="58" t="s">
        <v>99</v>
      </c>
      <c r="B62" s="59">
        <v>342018.07</v>
      </c>
      <c r="C62" s="59">
        <v>248949.28</v>
      </c>
      <c r="D62" s="59">
        <v>0</v>
      </c>
      <c r="E62" s="59">
        <v>21753.200000000001</v>
      </c>
      <c r="F62" s="59">
        <v>94099.78</v>
      </c>
      <c r="G62" s="59">
        <v>318131.71000000002</v>
      </c>
      <c r="H62" s="59">
        <v>0</v>
      </c>
      <c r="I62" s="59">
        <v>0</v>
      </c>
      <c r="J62" s="59">
        <v>0</v>
      </c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</row>
    <row r="63" spans="1:25">
      <c r="A63" s="54" t="s">
        <v>129</v>
      </c>
      <c r="B63" s="55">
        <v>0</v>
      </c>
      <c r="C63" s="55">
        <v>0</v>
      </c>
      <c r="D63" s="55">
        <v>0</v>
      </c>
      <c r="E63" s="55">
        <v>0</v>
      </c>
      <c r="F63" s="55">
        <v>15633.72</v>
      </c>
      <c r="G63" s="55">
        <v>0</v>
      </c>
      <c r="H63" s="55">
        <v>0</v>
      </c>
      <c r="I63" s="55">
        <v>0</v>
      </c>
      <c r="J63" s="55">
        <v>0</v>
      </c>
    </row>
    <row r="64" spans="1:25">
      <c r="A64" s="54" t="s">
        <v>41</v>
      </c>
      <c r="B64" s="55">
        <v>7723226.0899999999</v>
      </c>
      <c r="C64" s="55">
        <v>11535874</v>
      </c>
      <c r="D64" s="55">
        <v>2885714.1</v>
      </c>
      <c r="E64" s="55">
        <v>3052240.3</v>
      </c>
      <c r="F64" s="56">
        <v>3875189.33</v>
      </c>
      <c r="G64" s="55">
        <v>9114727.5299999993</v>
      </c>
      <c r="H64" s="55">
        <v>3275392.38</v>
      </c>
      <c r="I64" s="55">
        <v>5413700.9800000004</v>
      </c>
      <c r="J64" s="55">
        <v>7260580</v>
      </c>
    </row>
    <row r="65" spans="1:25">
      <c r="A65" s="54" t="s">
        <v>85</v>
      </c>
      <c r="B65" s="55">
        <v>1568779.84</v>
      </c>
      <c r="C65" s="55">
        <v>335997.3</v>
      </c>
      <c r="D65" s="55">
        <v>629008.04</v>
      </c>
      <c r="E65" s="55">
        <v>1355371.14</v>
      </c>
      <c r="F65" s="56">
        <v>2816913.45</v>
      </c>
      <c r="G65" s="56">
        <v>3045067.21</v>
      </c>
      <c r="H65" s="56">
        <v>2189173.9700000002</v>
      </c>
      <c r="I65" s="56">
        <v>322592.42</v>
      </c>
      <c r="J65" s="56">
        <v>1003180</v>
      </c>
    </row>
    <row r="66" spans="1:25">
      <c r="A66" s="54" t="s">
        <v>52</v>
      </c>
      <c r="B66" s="55">
        <v>0</v>
      </c>
      <c r="C66" s="55">
        <v>0</v>
      </c>
      <c r="D66" s="55">
        <v>89572.68</v>
      </c>
      <c r="E66" s="56">
        <v>105300</v>
      </c>
      <c r="F66" s="55">
        <v>35100</v>
      </c>
      <c r="G66" s="55">
        <v>97978.06</v>
      </c>
      <c r="H66" s="55">
        <v>0</v>
      </c>
      <c r="I66" s="55">
        <v>0</v>
      </c>
      <c r="J66" s="55">
        <v>0</v>
      </c>
    </row>
    <row r="67" spans="1:25">
      <c r="A67" s="54" t="s">
        <v>86</v>
      </c>
      <c r="B67" s="55">
        <v>92</v>
      </c>
      <c r="C67" s="55">
        <v>0</v>
      </c>
      <c r="D67" s="55">
        <v>0</v>
      </c>
      <c r="E67" s="56">
        <v>0</v>
      </c>
      <c r="F67" s="56">
        <v>0</v>
      </c>
      <c r="G67" s="56">
        <v>0</v>
      </c>
      <c r="H67" s="56">
        <v>0</v>
      </c>
      <c r="I67" s="56">
        <v>0</v>
      </c>
      <c r="J67" s="56">
        <v>0</v>
      </c>
    </row>
    <row r="68" spans="1:25">
      <c r="A68" s="61" t="s">
        <v>100</v>
      </c>
      <c r="B68" s="55">
        <v>0</v>
      </c>
      <c r="C68" s="55">
        <v>0</v>
      </c>
      <c r="D68" s="55">
        <v>304528.15999999997</v>
      </c>
      <c r="E68" s="55">
        <v>172339.85</v>
      </c>
      <c r="F68" s="55">
        <v>97990.5</v>
      </c>
      <c r="G68" s="55">
        <v>8469.4699999999993</v>
      </c>
      <c r="H68" s="55">
        <v>660.78</v>
      </c>
      <c r="I68" s="55">
        <v>1218</v>
      </c>
      <c r="J68" s="55">
        <v>17915</v>
      </c>
    </row>
    <row r="69" spans="1:25">
      <c r="A69" s="61" t="s">
        <v>130</v>
      </c>
      <c r="B69" s="55">
        <v>123732.94</v>
      </c>
      <c r="C69" s="55">
        <v>102075.04</v>
      </c>
      <c r="D69" s="55">
        <v>2000</v>
      </c>
      <c r="E69" s="56">
        <v>0</v>
      </c>
      <c r="F69" s="56">
        <v>43821.81</v>
      </c>
      <c r="G69" s="56">
        <v>0</v>
      </c>
      <c r="H69" s="56">
        <v>0</v>
      </c>
      <c r="I69" s="56">
        <v>0</v>
      </c>
      <c r="J69" s="56">
        <v>14958</v>
      </c>
    </row>
    <row r="70" spans="1:25">
      <c r="A70" s="61" t="s">
        <v>131</v>
      </c>
      <c r="B70" s="55">
        <v>0</v>
      </c>
      <c r="C70" s="55">
        <v>0</v>
      </c>
      <c r="D70" s="55">
        <v>0</v>
      </c>
      <c r="E70" s="55">
        <v>0</v>
      </c>
      <c r="F70" s="56">
        <v>0</v>
      </c>
      <c r="G70" s="55">
        <v>47477.34</v>
      </c>
      <c r="H70" s="55">
        <v>0</v>
      </c>
      <c r="I70" s="55">
        <v>0</v>
      </c>
      <c r="J70" s="55">
        <v>0</v>
      </c>
    </row>
    <row r="71" spans="1:25">
      <c r="A71" s="61" t="s">
        <v>88</v>
      </c>
      <c r="B71" s="55">
        <v>408863.64</v>
      </c>
      <c r="C71" s="55">
        <v>330279.88</v>
      </c>
      <c r="D71" s="55">
        <v>264369.07</v>
      </c>
      <c r="E71" s="55">
        <v>228569.28</v>
      </c>
      <c r="F71" s="55">
        <v>843914.25</v>
      </c>
      <c r="G71" s="55">
        <v>149033.91</v>
      </c>
      <c r="H71" s="55">
        <v>772856.95</v>
      </c>
      <c r="I71" s="55">
        <v>395410.1</v>
      </c>
      <c r="J71" s="55">
        <v>690026</v>
      </c>
    </row>
    <row r="72" spans="1:25">
      <c r="A72" s="61" t="s">
        <v>34</v>
      </c>
      <c r="B72" s="55">
        <v>5345.79</v>
      </c>
      <c r="C72" s="55">
        <v>682025.28</v>
      </c>
      <c r="D72" s="55">
        <v>2217854.21</v>
      </c>
      <c r="E72" s="56">
        <v>2086267.06</v>
      </c>
      <c r="F72" s="56">
        <v>1958929.21</v>
      </c>
      <c r="G72" s="56">
        <v>1920338.7</v>
      </c>
      <c r="H72" s="56">
        <v>1758445.41</v>
      </c>
      <c r="I72" s="56">
        <v>1766933.12</v>
      </c>
      <c r="J72" s="56">
        <v>1930457</v>
      </c>
    </row>
    <row r="73" spans="1:25">
      <c r="A73" s="62" t="s">
        <v>35</v>
      </c>
      <c r="B73" s="55">
        <v>0</v>
      </c>
      <c r="C73" s="55">
        <v>0</v>
      </c>
      <c r="D73" s="55">
        <v>0</v>
      </c>
      <c r="E73" s="55">
        <v>29741.56</v>
      </c>
      <c r="F73" s="55">
        <v>0</v>
      </c>
      <c r="G73" s="55">
        <v>0</v>
      </c>
      <c r="H73" s="55">
        <v>0</v>
      </c>
      <c r="I73" s="55">
        <v>0</v>
      </c>
      <c r="J73" s="55">
        <v>0</v>
      </c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</row>
    <row r="74" spans="1:25">
      <c r="A74" s="61" t="s">
        <v>89</v>
      </c>
      <c r="B74" s="55">
        <v>6183258.4400000004</v>
      </c>
      <c r="C74" s="55">
        <v>3112876.68</v>
      </c>
      <c r="D74" s="55">
        <v>50537.09</v>
      </c>
      <c r="E74" s="56">
        <v>525092.31999999995</v>
      </c>
      <c r="F74" s="56">
        <v>157832.31</v>
      </c>
      <c r="G74" s="56">
        <v>690332.68</v>
      </c>
      <c r="H74" s="56">
        <v>125686.41</v>
      </c>
      <c r="I74" s="56">
        <v>119787</v>
      </c>
      <c r="J74" s="56">
        <v>250050</v>
      </c>
    </row>
    <row r="75" spans="1:25">
      <c r="A75" s="32" t="s">
        <v>28</v>
      </c>
      <c r="B75" s="55">
        <v>0</v>
      </c>
      <c r="C75" s="55">
        <v>0</v>
      </c>
      <c r="D75" s="55">
        <v>0</v>
      </c>
      <c r="E75" s="55">
        <v>0</v>
      </c>
      <c r="F75" s="55">
        <v>0</v>
      </c>
      <c r="G75" s="55">
        <v>0</v>
      </c>
      <c r="H75" s="55">
        <v>0</v>
      </c>
      <c r="I75" s="55">
        <v>57207</v>
      </c>
      <c r="J75" s="55">
        <v>0</v>
      </c>
    </row>
    <row r="76" spans="1:25">
      <c r="A76" s="103" t="s">
        <v>62</v>
      </c>
      <c r="B76" s="89">
        <v>0</v>
      </c>
      <c r="C76" s="89">
        <v>0</v>
      </c>
      <c r="D76" s="89">
        <v>0</v>
      </c>
      <c r="E76" s="89">
        <v>0</v>
      </c>
      <c r="F76" s="89">
        <v>0</v>
      </c>
      <c r="G76" s="89">
        <v>0</v>
      </c>
      <c r="H76" s="89">
        <v>0</v>
      </c>
      <c r="I76" s="89">
        <v>0</v>
      </c>
      <c r="J76" s="89">
        <v>9200</v>
      </c>
    </row>
    <row r="77" spans="1:25">
      <c r="A77" s="32"/>
      <c r="B77" s="55"/>
      <c r="C77" s="55"/>
      <c r="D77" s="55"/>
      <c r="E77" s="55"/>
      <c r="F77" s="55"/>
      <c r="G77" s="55"/>
      <c r="H77" s="55"/>
      <c r="I77" s="55"/>
      <c r="J77" s="55"/>
    </row>
    <row r="78" spans="1:25">
      <c r="A78" s="63" t="s">
        <v>132</v>
      </c>
    </row>
    <row r="79" spans="1:25">
      <c r="A79" s="63" t="s">
        <v>133</v>
      </c>
    </row>
    <row r="80" spans="1:25">
      <c r="A80" s="64"/>
    </row>
    <row r="81" spans="1:10">
      <c r="A81" s="64" t="s">
        <v>134</v>
      </c>
    </row>
    <row r="82" spans="1:10">
      <c r="A82" s="34"/>
      <c r="E82" s="65"/>
      <c r="F82" s="65"/>
      <c r="G82" s="65"/>
      <c r="H82" s="65"/>
      <c r="I82" s="65"/>
      <c r="J82" s="65"/>
    </row>
    <row r="83" spans="1:10">
      <c r="A83" s="87" t="s">
        <v>6</v>
      </c>
    </row>
    <row r="85" spans="1:10">
      <c r="G85" s="66"/>
      <c r="H85" s="66"/>
      <c r="I85" s="66"/>
      <c r="J85" s="66"/>
    </row>
  </sheetData>
  <pageMargins left="0.7" right="0.7" top="0.75" bottom="0.75" header="0.511811023622047" footer="0.511811023622047"/>
  <pageSetup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W1007"/>
  <sheetViews>
    <sheetView showGridLines="0" tabSelected="1" zoomScaleNormal="100" workbookViewId="0">
      <pane xSplit="1" ySplit="3" topLeftCell="BT4" activePane="bottomRight" state="frozen"/>
      <selection pane="bottomRight" activeCell="BX9" sqref="BX9"/>
      <selection pane="bottomLeft" activeCell="A4" sqref="A4"/>
      <selection pane="topRight" activeCell="BI1" sqref="BI1"/>
    </sheetView>
  </sheetViews>
  <sheetFormatPr defaultColWidth="16" defaultRowHeight="15"/>
  <cols>
    <col min="1" max="1" width="48.5703125" customWidth="1"/>
    <col min="2" max="5" width="10.28515625" customWidth="1"/>
    <col min="6" max="6" width="9.7109375" customWidth="1"/>
    <col min="7" max="8" width="10.28515625" customWidth="1"/>
    <col min="9" max="9" width="10.28515625" style="32" customWidth="1"/>
    <col min="10" max="52" width="10.28515625" style="46" customWidth="1"/>
    <col min="53" max="62" width="10.28515625" customWidth="1"/>
    <col min="63" max="63" width="12.28515625" customWidth="1"/>
    <col min="64" max="64" width="10.42578125" customWidth="1"/>
    <col min="65" max="65" width="10.28515625" customWidth="1"/>
    <col min="66" max="66" width="11.140625" customWidth="1"/>
    <col min="67" max="67" width="10.7109375" customWidth="1"/>
    <col min="68" max="68" width="11" customWidth="1"/>
    <col min="69" max="69" width="11.140625" style="100" customWidth="1"/>
    <col min="70" max="70" width="11.28515625" customWidth="1"/>
    <col min="71" max="71" width="11" customWidth="1"/>
    <col min="72" max="72" width="11.5703125" customWidth="1"/>
    <col min="73" max="73" width="11.7109375" customWidth="1"/>
    <col min="74" max="74" width="12" customWidth="1"/>
    <col min="75" max="75" width="13" customWidth="1"/>
  </cols>
  <sheetData>
    <row r="1" spans="1:75">
      <c r="A1" s="5" t="s">
        <v>135</v>
      </c>
      <c r="B1" s="32"/>
      <c r="C1" s="32"/>
      <c r="D1" s="32"/>
      <c r="E1" s="46"/>
      <c r="F1" s="46"/>
      <c r="G1" s="46"/>
      <c r="H1" s="46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N1" s="67"/>
      <c r="BO1" s="67"/>
      <c r="BP1" s="67"/>
      <c r="BQ1" s="93"/>
      <c r="BR1" s="67"/>
      <c r="BS1" s="67"/>
      <c r="BT1" s="67"/>
      <c r="BU1" s="67"/>
      <c r="BV1" s="67"/>
      <c r="BW1" s="67"/>
    </row>
    <row r="2" spans="1:75">
      <c r="A2" s="36"/>
      <c r="B2" s="32"/>
      <c r="C2" s="32"/>
      <c r="D2" s="32"/>
      <c r="E2" s="46"/>
      <c r="F2" s="46"/>
      <c r="G2" s="46"/>
      <c r="H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N2" s="46"/>
      <c r="BO2" s="46"/>
      <c r="BP2" s="46"/>
      <c r="BQ2" s="94"/>
      <c r="BR2" s="46"/>
      <c r="BS2" s="46"/>
      <c r="BT2" s="46"/>
      <c r="BU2" s="46"/>
      <c r="BV2" s="46"/>
      <c r="BW2" s="46"/>
    </row>
    <row r="3" spans="1:75">
      <c r="A3" s="9" t="s">
        <v>8</v>
      </c>
      <c r="B3" s="68">
        <v>43831</v>
      </c>
      <c r="C3" s="68">
        <v>43862</v>
      </c>
      <c r="D3" s="68">
        <v>43891</v>
      </c>
      <c r="E3" s="68">
        <v>43922</v>
      </c>
      <c r="F3" s="68">
        <v>43952</v>
      </c>
      <c r="G3" s="68">
        <v>43983</v>
      </c>
      <c r="H3" s="68">
        <v>44013</v>
      </c>
      <c r="I3" s="68">
        <v>44044</v>
      </c>
      <c r="J3" s="68">
        <v>44075</v>
      </c>
      <c r="K3" s="68">
        <v>44105</v>
      </c>
      <c r="L3" s="68">
        <v>44136</v>
      </c>
      <c r="M3" s="68">
        <v>44166</v>
      </c>
      <c r="N3" s="68">
        <v>44197</v>
      </c>
      <c r="O3" s="68">
        <v>44228</v>
      </c>
      <c r="P3" s="68">
        <v>44256</v>
      </c>
      <c r="Q3" s="68">
        <v>44287</v>
      </c>
      <c r="R3" s="68">
        <v>44317</v>
      </c>
      <c r="S3" s="68">
        <v>44348</v>
      </c>
      <c r="T3" s="68">
        <v>44378</v>
      </c>
      <c r="U3" s="68">
        <v>44409</v>
      </c>
      <c r="V3" s="68">
        <v>44440</v>
      </c>
      <c r="W3" s="68">
        <v>44470</v>
      </c>
      <c r="X3" s="68">
        <v>44501</v>
      </c>
      <c r="Y3" s="92">
        <v>44531</v>
      </c>
      <c r="Z3" s="92">
        <v>44562</v>
      </c>
      <c r="AA3" s="92">
        <v>44593</v>
      </c>
      <c r="AB3" s="92">
        <v>44621</v>
      </c>
      <c r="AC3" s="92">
        <v>44652</v>
      </c>
      <c r="AD3" s="92">
        <v>44682</v>
      </c>
      <c r="AE3" s="92">
        <v>44713</v>
      </c>
      <c r="AF3" s="92">
        <v>44743</v>
      </c>
      <c r="AG3" s="92">
        <v>44774</v>
      </c>
      <c r="AH3" s="92">
        <v>44805</v>
      </c>
      <c r="AI3" s="92">
        <v>44835</v>
      </c>
      <c r="AJ3" s="92">
        <v>44866</v>
      </c>
      <c r="AK3" s="92">
        <v>44896</v>
      </c>
      <c r="AL3" s="92">
        <v>44927</v>
      </c>
      <c r="AM3" s="92">
        <v>44958</v>
      </c>
      <c r="AN3" s="92">
        <v>44986</v>
      </c>
      <c r="AO3" s="92">
        <v>45017</v>
      </c>
      <c r="AP3" s="92">
        <v>45047</v>
      </c>
      <c r="AQ3" s="92">
        <v>45078</v>
      </c>
      <c r="AR3" s="92">
        <v>45108</v>
      </c>
      <c r="AS3" s="92">
        <v>45139</v>
      </c>
      <c r="AT3" s="92">
        <v>45170</v>
      </c>
      <c r="AU3" s="92">
        <v>45200</v>
      </c>
      <c r="AV3" s="92">
        <v>45231</v>
      </c>
      <c r="AW3" s="92">
        <v>45261</v>
      </c>
      <c r="AX3" s="92">
        <v>45292</v>
      </c>
      <c r="AY3" s="92">
        <v>45323</v>
      </c>
      <c r="AZ3" s="92">
        <v>45352</v>
      </c>
      <c r="BA3" s="92">
        <v>45383</v>
      </c>
      <c r="BB3" s="92">
        <v>45413</v>
      </c>
      <c r="BC3" s="91">
        <v>45467</v>
      </c>
      <c r="BD3" s="91">
        <v>45497</v>
      </c>
      <c r="BE3" s="91">
        <v>45893</v>
      </c>
      <c r="BF3" s="90" t="s">
        <v>136</v>
      </c>
      <c r="BG3" s="92">
        <v>45566</v>
      </c>
      <c r="BH3" s="92">
        <v>45597</v>
      </c>
      <c r="BI3" s="92">
        <v>45627</v>
      </c>
      <c r="BJ3" s="92">
        <v>45658</v>
      </c>
      <c r="BK3" s="92">
        <v>45689</v>
      </c>
      <c r="BL3" s="92">
        <v>45717</v>
      </c>
      <c r="BM3" s="92">
        <v>45748</v>
      </c>
      <c r="BN3" s="92">
        <v>45778</v>
      </c>
      <c r="BO3" s="92">
        <v>45809</v>
      </c>
      <c r="BP3" s="92">
        <v>45839</v>
      </c>
      <c r="BQ3" s="101">
        <v>45870</v>
      </c>
      <c r="BR3" s="92">
        <v>45901</v>
      </c>
      <c r="BS3" s="90" t="s">
        <v>137</v>
      </c>
      <c r="BT3" s="90" t="s">
        <v>138</v>
      </c>
      <c r="BU3" s="90" t="s">
        <v>139</v>
      </c>
      <c r="BV3" s="90" t="s">
        <v>140</v>
      </c>
      <c r="BW3" s="90" t="s">
        <v>141</v>
      </c>
    </row>
    <row r="4" spans="1:75">
      <c r="A4" s="12"/>
      <c r="B4" s="32"/>
      <c r="C4" s="32"/>
      <c r="D4" s="46"/>
      <c r="E4" s="69"/>
      <c r="F4" s="46"/>
      <c r="G4" s="70"/>
      <c r="H4" s="71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94"/>
      <c r="BR4" s="46"/>
      <c r="BS4" s="46"/>
      <c r="BT4" s="46"/>
      <c r="BU4" s="46"/>
      <c r="BV4" s="46"/>
      <c r="BW4" s="46"/>
    </row>
    <row r="5" spans="1:75">
      <c r="A5" s="52" t="s">
        <v>15</v>
      </c>
      <c r="B5" s="53">
        <v>43393361.450000003</v>
      </c>
      <c r="C5" s="53">
        <v>30795318.620000001</v>
      </c>
      <c r="D5" s="53">
        <v>32649852.77</v>
      </c>
      <c r="E5" s="53">
        <v>15395641.75</v>
      </c>
      <c r="F5" s="53">
        <v>5443631.5800000001</v>
      </c>
      <c r="G5" s="53">
        <v>18450317.539999999</v>
      </c>
      <c r="H5" s="53">
        <v>11857070.34</v>
      </c>
      <c r="I5" s="52">
        <v>12024655.48</v>
      </c>
      <c r="J5" s="67">
        <v>21618263.789999999</v>
      </c>
      <c r="K5" s="67">
        <v>10906031.550000001</v>
      </c>
      <c r="L5" s="67">
        <v>17790737.289999999</v>
      </c>
      <c r="M5" s="67">
        <v>14984591.460000001</v>
      </c>
      <c r="N5" s="67">
        <v>24485639.600000001</v>
      </c>
      <c r="O5" s="67">
        <v>6034155.4900000002</v>
      </c>
      <c r="P5" s="67">
        <v>28488707.670000002</v>
      </c>
      <c r="Q5" s="67">
        <v>16762476.33</v>
      </c>
      <c r="R5" s="67">
        <v>33965729.57</v>
      </c>
      <c r="S5" s="67">
        <v>36424979.659999996</v>
      </c>
      <c r="T5" s="67">
        <v>59674540.670000002</v>
      </c>
      <c r="U5" s="67">
        <v>34477347.340000004</v>
      </c>
      <c r="V5" s="67">
        <v>8930182.7100000009</v>
      </c>
      <c r="W5" s="67">
        <v>28578954.07</v>
      </c>
      <c r="X5" s="67">
        <v>37401309.549999997</v>
      </c>
      <c r="Y5" s="67">
        <v>55763134.469999999</v>
      </c>
      <c r="Z5" s="67">
        <v>55336572.240000002</v>
      </c>
      <c r="AA5" s="67">
        <v>48237319.259999998</v>
      </c>
      <c r="AB5" s="67">
        <v>31809455.260000002</v>
      </c>
      <c r="AC5" s="67">
        <v>45522518.75</v>
      </c>
      <c r="AD5" s="67">
        <v>25530073.23</v>
      </c>
      <c r="AE5" s="67">
        <v>42221799.049999997</v>
      </c>
      <c r="AF5" s="67">
        <v>49200557.899999999</v>
      </c>
      <c r="AG5" s="67">
        <v>18967889.09</v>
      </c>
      <c r="AH5" s="67">
        <v>35370952.130000003</v>
      </c>
      <c r="AI5" s="67">
        <v>9504799.6899999995</v>
      </c>
      <c r="AJ5" s="67">
        <v>37481858.090000004</v>
      </c>
      <c r="AK5" s="67">
        <v>56690749.780000001</v>
      </c>
      <c r="AL5" s="67">
        <v>48917516.670000002</v>
      </c>
      <c r="AM5" s="67">
        <v>51446635.729999997</v>
      </c>
      <c r="AN5" s="67">
        <v>61532708</v>
      </c>
      <c r="AO5" s="67">
        <v>24394762.100000001</v>
      </c>
      <c r="AP5" s="67">
        <v>20524059.350000001</v>
      </c>
      <c r="AQ5" s="67">
        <v>22955962.260000002</v>
      </c>
      <c r="AR5" s="67">
        <v>25688666.809999999</v>
      </c>
      <c r="AS5" s="67">
        <v>15100397.99</v>
      </c>
      <c r="AT5" s="67">
        <v>13057311.880000001</v>
      </c>
      <c r="AU5" s="67">
        <v>18297155.760000002</v>
      </c>
      <c r="AV5" s="67">
        <v>39594961.109999999</v>
      </c>
      <c r="AW5" s="67">
        <v>41610780.210000001</v>
      </c>
      <c r="AX5" s="67">
        <v>65150658.479999997</v>
      </c>
      <c r="AY5" s="67">
        <v>60253250.289999999</v>
      </c>
      <c r="AZ5" s="67">
        <v>53886597.079999998</v>
      </c>
      <c r="BA5" s="67">
        <v>25392315</v>
      </c>
      <c r="BB5" s="67">
        <v>20053611</v>
      </c>
      <c r="BC5" s="67">
        <v>24503574</v>
      </c>
      <c r="BD5" s="67">
        <v>28198387</v>
      </c>
      <c r="BE5" s="67">
        <v>12996458</v>
      </c>
      <c r="BF5" s="67">
        <v>25413978</v>
      </c>
      <c r="BG5" s="67">
        <v>12744202</v>
      </c>
      <c r="BH5" s="67">
        <v>39676784</v>
      </c>
      <c r="BI5" s="67">
        <v>53822669</v>
      </c>
      <c r="BJ5" s="67">
        <v>69393064</v>
      </c>
      <c r="BK5" s="67">
        <v>39757085</v>
      </c>
      <c r="BL5" s="67">
        <v>46423414</v>
      </c>
      <c r="BM5" s="67">
        <v>42212886</v>
      </c>
      <c r="BN5" s="67">
        <v>31283594</v>
      </c>
      <c r="BO5" s="67">
        <v>42556298</v>
      </c>
      <c r="BP5" s="67">
        <v>27636833</v>
      </c>
      <c r="BQ5" s="93">
        <v>31689866</v>
      </c>
      <c r="BR5" s="67">
        <v>3994987</v>
      </c>
      <c r="BS5" s="67">
        <v>27129501</v>
      </c>
      <c r="BT5" s="67">
        <v>42107347</v>
      </c>
      <c r="BU5" s="67">
        <v>56786225</v>
      </c>
      <c r="BV5" s="67">
        <v>49555874</v>
      </c>
      <c r="BW5" s="67">
        <v>48802213</v>
      </c>
    </row>
    <row r="6" spans="1:75">
      <c r="A6" s="54" t="s">
        <v>105</v>
      </c>
      <c r="B6" s="55">
        <v>498071.23</v>
      </c>
      <c r="C6" s="55">
        <v>0</v>
      </c>
      <c r="D6" s="55">
        <v>400</v>
      </c>
      <c r="E6" s="55">
        <v>61042.5</v>
      </c>
      <c r="F6" s="56">
        <v>0</v>
      </c>
      <c r="G6" s="56">
        <v>0</v>
      </c>
      <c r="H6" s="56">
        <v>31605.759999999998</v>
      </c>
      <c r="I6" s="59">
        <v>56356.88</v>
      </c>
      <c r="J6" s="61">
        <v>0</v>
      </c>
      <c r="K6" s="61">
        <v>0</v>
      </c>
      <c r="L6" s="61">
        <v>111303.23</v>
      </c>
      <c r="M6" s="61">
        <v>67230</v>
      </c>
      <c r="N6" s="61">
        <v>0</v>
      </c>
      <c r="O6" s="61">
        <v>137430</v>
      </c>
      <c r="P6" s="61">
        <v>92115</v>
      </c>
      <c r="Q6" s="61">
        <v>0</v>
      </c>
      <c r="R6" s="61">
        <v>115926.3</v>
      </c>
      <c r="S6" s="61">
        <v>0</v>
      </c>
      <c r="T6" s="61">
        <v>105099.98</v>
      </c>
      <c r="U6" s="61">
        <v>0</v>
      </c>
      <c r="V6" s="61">
        <v>77220</v>
      </c>
      <c r="W6" s="61">
        <v>0</v>
      </c>
      <c r="X6" s="61">
        <v>0</v>
      </c>
      <c r="Y6" s="61">
        <v>174840.08</v>
      </c>
      <c r="Z6" s="61">
        <v>0</v>
      </c>
      <c r="AA6" s="61">
        <v>154800.01</v>
      </c>
      <c r="AB6" s="61">
        <v>212281.88</v>
      </c>
      <c r="AC6" s="61">
        <v>0</v>
      </c>
      <c r="AD6" s="61">
        <v>52.4</v>
      </c>
      <c r="AE6" s="61">
        <v>588.96</v>
      </c>
      <c r="AF6" s="61">
        <v>0</v>
      </c>
      <c r="AG6" s="61">
        <v>40537.47</v>
      </c>
      <c r="AH6" s="61">
        <v>0</v>
      </c>
      <c r="AI6" s="61">
        <v>0</v>
      </c>
      <c r="AJ6" s="61">
        <v>3383.04</v>
      </c>
      <c r="AK6" s="61">
        <v>0</v>
      </c>
      <c r="AL6" s="61">
        <v>0</v>
      </c>
      <c r="AM6" s="61">
        <v>0</v>
      </c>
      <c r="AN6" s="61">
        <v>0</v>
      </c>
      <c r="AO6" s="61">
        <v>0</v>
      </c>
      <c r="AP6" s="61">
        <v>0</v>
      </c>
      <c r="AQ6" s="61">
        <v>0</v>
      </c>
      <c r="AR6" s="61">
        <v>0</v>
      </c>
      <c r="AS6" s="61">
        <v>21.58</v>
      </c>
      <c r="AT6" s="61">
        <v>385</v>
      </c>
      <c r="AU6" s="61">
        <v>0</v>
      </c>
      <c r="AV6" s="61">
        <v>0</v>
      </c>
      <c r="AW6" s="61">
        <v>0</v>
      </c>
      <c r="AX6" s="61">
        <v>0</v>
      </c>
      <c r="AY6" s="61">
        <v>0</v>
      </c>
      <c r="AZ6" s="61">
        <v>0</v>
      </c>
      <c r="BA6" s="61">
        <v>0</v>
      </c>
      <c r="BB6" s="61">
        <v>0</v>
      </c>
      <c r="BC6" s="61">
        <v>0</v>
      </c>
      <c r="BD6" s="61">
        <v>0</v>
      </c>
      <c r="BE6" s="61">
        <v>0</v>
      </c>
      <c r="BF6" s="61">
        <v>0</v>
      </c>
      <c r="BG6" s="61">
        <v>0</v>
      </c>
      <c r="BH6" s="61">
        <v>0</v>
      </c>
      <c r="BI6" s="61">
        <v>0</v>
      </c>
      <c r="BJ6" s="61">
        <v>0</v>
      </c>
      <c r="BK6" s="61">
        <v>0</v>
      </c>
      <c r="BL6" s="61">
        <v>0</v>
      </c>
      <c r="BM6" s="61">
        <v>0</v>
      </c>
      <c r="BN6" s="61">
        <v>0</v>
      </c>
      <c r="BO6" s="61">
        <v>0</v>
      </c>
      <c r="BP6" s="61">
        <v>0</v>
      </c>
      <c r="BQ6" s="95">
        <v>0</v>
      </c>
      <c r="BR6" s="61">
        <v>2482</v>
      </c>
      <c r="BS6" s="61">
        <v>0</v>
      </c>
      <c r="BT6" s="61">
        <v>0</v>
      </c>
      <c r="BU6" s="61">
        <v>0</v>
      </c>
      <c r="BV6" s="61">
        <v>0</v>
      </c>
      <c r="BW6" s="61">
        <v>0</v>
      </c>
    </row>
    <row r="7" spans="1:75">
      <c r="A7" s="54" t="s">
        <v>62</v>
      </c>
      <c r="B7" s="55">
        <v>62775.5</v>
      </c>
      <c r="C7" s="55">
        <v>0</v>
      </c>
      <c r="D7" s="55">
        <v>22123.26</v>
      </c>
      <c r="E7" s="55">
        <v>118238.39999999999</v>
      </c>
      <c r="F7" s="55">
        <v>0</v>
      </c>
      <c r="G7" s="55">
        <v>450903.36</v>
      </c>
      <c r="H7" s="55">
        <v>467982.17</v>
      </c>
      <c r="I7" s="59">
        <v>631032.31999999995</v>
      </c>
      <c r="J7" s="61">
        <v>1807095.84</v>
      </c>
      <c r="K7" s="61">
        <v>0</v>
      </c>
      <c r="L7" s="61">
        <v>61626.6</v>
      </c>
      <c r="M7" s="61">
        <v>135795.6</v>
      </c>
      <c r="N7" s="61">
        <v>0</v>
      </c>
      <c r="O7" s="61">
        <v>123253.2</v>
      </c>
      <c r="P7" s="61">
        <v>30813.3</v>
      </c>
      <c r="Q7" s="61">
        <v>0</v>
      </c>
      <c r="R7" s="61">
        <v>30813.3</v>
      </c>
      <c r="S7" s="61">
        <v>784721.68</v>
      </c>
      <c r="T7" s="61">
        <v>459191.98</v>
      </c>
      <c r="U7" s="61">
        <v>1914750.55</v>
      </c>
      <c r="V7" s="61">
        <v>0</v>
      </c>
      <c r="W7" s="61">
        <v>27202.5</v>
      </c>
      <c r="X7" s="61">
        <v>431840.47</v>
      </c>
      <c r="Y7" s="61">
        <v>1145764.32</v>
      </c>
      <c r="Z7" s="61">
        <v>0</v>
      </c>
      <c r="AA7" s="61">
        <v>210219.75</v>
      </c>
      <c r="AB7" s="61">
        <v>0</v>
      </c>
      <c r="AC7" s="61">
        <v>0</v>
      </c>
      <c r="AD7" s="61">
        <v>54580.5</v>
      </c>
      <c r="AE7" s="61">
        <v>0</v>
      </c>
      <c r="AF7" s="61">
        <v>1593397.12</v>
      </c>
      <c r="AG7" s="61">
        <v>526855.84</v>
      </c>
      <c r="AH7" s="61">
        <v>0</v>
      </c>
      <c r="AI7" s="61">
        <v>0</v>
      </c>
      <c r="AJ7" s="61">
        <v>0</v>
      </c>
      <c r="AK7" s="61">
        <v>0</v>
      </c>
      <c r="AL7" s="61">
        <v>0</v>
      </c>
      <c r="AM7" s="61">
        <v>0</v>
      </c>
      <c r="AN7" s="61">
        <v>0</v>
      </c>
      <c r="AO7" s="61">
        <v>0</v>
      </c>
      <c r="AP7" s="61">
        <v>629562.57999999996</v>
      </c>
      <c r="AQ7" s="61">
        <v>1225295.1399999999</v>
      </c>
      <c r="AR7" s="61">
        <v>0</v>
      </c>
      <c r="AS7" s="61">
        <v>0</v>
      </c>
      <c r="AT7" s="61">
        <v>0</v>
      </c>
      <c r="AU7" s="61">
        <v>0</v>
      </c>
      <c r="AV7" s="61">
        <v>0</v>
      </c>
      <c r="AW7" s="61">
        <v>0</v>
      </c>
      <c r="AX7" s="61">
        <v>0</v>
      </c>
      <c r="AY7" s="61">
        <v>0</v>
      </c>
      <c r="AZ7" s="61">
        <v>0</v>
      </c>
      <c r="BA7" s="61">
        <v>0</v>
      </c>
      <c r="BB7" s="61">
        <v>0</v>
      </c>
      <c r="BC7" s="61">
        <v>0</v>
      </c>
      <c r="BD7" s="61">
        <v>760823</v>
      </c>
      <c r="BE7" s="61">
        <v>0</v>
      </c>
      <c r="BF7" s="61">
        <v>0</v>
      </c>
      <c r="BG7" s="61">
        <v>0</v>
      </c>
      <c r="BH7" s="61">
        <v>0</v>
      </c>
      <c r="BI7" s="61">
        <v>0</v>
      </c>
      <c r="BJ7" s="61">
        <v>0</v>
      </c>
      <c r="BK7" s="61">
        <v>0</v>
      </c>
      <c r="BL7" s="61">
        <v>0</v>
      </c>
      <c r="BM7" s="61">
        <v>0</v>
      </c>
      <c r="BN7" s="61">
        <v>0</v>
      </c>
      <c r="BO7" s="61">
        <v>572265</v>
      </c>
      <c r="BP7" s="61">
        <v>0</v>
      </c>
      <c r="BQ7" s="95">
        <v>0</v>
      </c>
      <c r="BR7" s="61">
        <v>0</v>
      </c>
      <c r="BS7" s="61">
        <v>0</v>
      </c>
      <c r="BT7" s="61">
        <v>0</v>
      </c>
      <c r="BU7" s="61">
        <v>0</v>
      </c>
      <c r="BV7" s="61">
        <v>0</v>
      </c>
      <c r="BW7" s="61">
        <v>0</v>
      </c>
    </row>
    <row r="8" spans="1:75">
      <c r="A8" s="54" t="s">
        <v>106</v>
      </c>
      <c r="B8" s="55">
        <v>0</v>
      </c>
      <c r="C8" s="55">
        <v>0</v>
      </c>
      <c r="D8" s="55">
        <v>0</v>
      </c>
      <c r="E8" s="55">
        <v>0</v>
      </c>
      <c r="F8" s="56">
        <v>0</v>
      </c>
      <c r="G8" s="55">
        <v>0</v>
      </c>
      <c r="H8" s="55">
        <v>0</v>
      </c>
      <c r="I8" s="59">
        <v>0</v>
      </c>
      <c r="J8" s="61">
        <v>0</v>
      </c>
      <c r="K8" s="61">
        <v>0</v>
      </c>
      <c r="L8" s="61">
        <v>0</v>
      </c>
      <c r="M8" s="61">
        <v>0</v>
      </c>
      <c r="N8" s="61">
        <v>0</v>
      </c>
      <c r="O8" s="61">
        <v>0</v>
      </c>
      <c r="P8" s="61">
        <v>0</v>
      </c>
      <c r="Q8" s="61">
        <v>0</v>
      </c>
      <c r="R8" s="61">
        <v>0</v>
      </c>
      <c r="S8" s="61">
        <v>0</v>
      </c>
      <c r="T8" s="61">
        <v>0</v>
      </c>
      <c r="U8" s="61">
        <v>0</v>
      </c>
      <c r="V8" s="61">
        <v>0</v>
      </c>
      <c r="W8" s="61">
        <v>0</v>
      </c>
      <c r="X8" s="61">
        <v>0</v>
      </c>
      <c r="Y8" s="61">
        <v>0</v>
      </c>
      <c r="Z8" s="61">
        <v>0</v>
      </c>
      <c r="AA8" s="61">
        <v>0</v>
      </c>
      <c r="AB8" s="61">
        <v>0</v>
      </c>
      <c r="AC8" s="61">
        <v>24686.68</v>
      </c>
      <c r="AD8" s="61">
        <v>0</v>
      </c>
      <c r="AE8" s="61">
        <v>0</v>
      </c>
      <c r="AF8" s="61">
        <v>0</v>
      </c>
      <c r="AG8" s="61">
        <v>0</v>
      </c>
      <c r="AH8" s="61">
        <v>0</v>
      </c>
      <c r="AI8" s="61">
        <v>0</v>
      </c>
      <c r="AJ8" s="61">
        <v>0</v>
      </c>
      <c r="AK8" s="61">
        <v>0</v>
      </c>
      <c r="AL8" s="61">
        <v>0</v>
      </c>
      <c r="AM8" s="61">
        <v>0</v>
      </c>
      <c r="AN8" s="61">
        <v>0</v>
      </c>
      <c r="AO8" s="61">
        <v>0</v>
      </c>
      <c r="AP8" s="61">
        <v>0</v>
      </c>
      <c r="AQ8" s="61">
        <v>0</v>
      </c>
      <c r="AR8" s="61">
        <v>0</v>
      </c>
      <c r="AS8" s="61">
        <v>0</v>
      </c>
      <c r="AT8" s="61">
        <v>0</v>
      </c>
      <c r="AU8" s="61">
        <v>0</v>
      </c>
      <c r="AV8" s="61">
        <v>0</v>
      </c>
      <c r="AW8" s="61">
        <v>0</v>
      </c>
      <c r="AX8" s="61">
        <v>0</v>
      </c>
      <c r="AY8" s="61">
        <v>0</v>
      </c>
      <c r="AZ8" s="61">
        <v>0</v>
      </c>
      <c r="BA8" s="61">
        <v>0</v>
      </c>
      <c r="BB8" s="61">
        <v>0</v>
      </c>
      <c r="BC8" s="61">
        <v>0</v>
      </c>
      <c r="BD8" s="61">
        <v>0</v>
      </c>
      <c r="BE8" s="61">
        <v>0</v>
      </c>
      <c r="BF8" s="61">
        <v>0</v>
      </c>
      <c r="BG8" s="61">
        <v>0</v>
      </c>
      <c r="BH8" s="61">
        <v>0</v>
      </c>
      <c r="BI8" s="61">
        <v>0</v>
      </c>
      <c r="BJ8" s="61">
        <v>0</v>
      </c>
      <c r="BK8" s="61">
        <v>0</v>
      </c>
      <c r="BL8" s="61">
        <v>0</v>
      </c>
      <c r="BM8" s="61">
        <v>0</v>
      </c>
      <c r="BN8" s="61">
        <v>0</v>
      </c>
      <c r="BO8" s="61">
        <v>0</v>
      </c>
      <c r="BP8" s="61">
        <v>0</v>
      </c>
      <c r="BQ8" s="95">
        <v>0</v>
      </c>
      <c r="BR8" s="61">
        <v>0</v>
      </c>
      <c r="BS8" s="61">
        <v>0</v>
      </c>
      <c r="BT8" s="61">
        <v>0</v>
      </c>
      <c r="BU8" s="61">
        <v>0</v>
      </c>
      <c r="BV8" s="61">
        <v>0</v>
      </c>
      <c r="BW8" s="61">
        <v>0</v>
      </c>
    </row>
    <row r="9" spans="1:75">
      <c r="A9" s="54" t="s">
        <v>43</v>
      </c>
      <c r="B9" s="55">
        <v>0</v>
      </c>
      <c r="C9" s="55">
        <v>0</v>
      </c>
      <c r="D9" s="55">
        <v>0</v>
      </c>
      <c r="E9" s="55">
        <v>0</v>
      </c>
      <c r="F9" s="56">
        <v>0</v>
      </c>
      <c r="G9" s="55">
        <v>0</v>
      </c>
      <c r="H9" s="55">
        <v>0</v>
      </c>
      <c r="I9" s="59">
        <v>0</v>
      </c>
      <c r="J9" s="61">
        <v>0</v>
      </c>
      <c r="K9" s="61">
        <v>0</v>
      </c>
      <c r="L9" s="61">
        <v>0</v>
      </c>
      <c r="M9" s="61">
        <v>0</v>
      </c>
      <c r="N9" s="61">
        <v>0</v>
      </c>
      <c r="O9" s="61">
        <v>0</v>
      </c>
      <c r="P9" s="61">
        <v>105470.07</v>
      </c>
      <c r="Q9" s="61">
        <v>0</v>
      </c>
      <c r="R9" s="61">
        <v>0</v>
      </c>
      <c r="S9" s="61">
        <v>0</v>
      </c>
      <c r="T9" s="61">
        <v>0</v>
      </c>
      <c r="U9" s="61">
        <v>0</v>
      </c>
      <c r="V9" s="61">
        <v>0</v>
      </c>
      <c r="W9" s="61">
        <v>0</v>
      </c>
      <c r="X9" s="61">
        <v>0</v>
      </c>
      <c r="Y9" s="61">
        <v>0</v>
      </c>
      <c r="Z9" s="61">
        <v>0</v>
      </c>
      <c r="AA9" s="61">
        <v>0</v>
      </c>
      <c r="AB9" s="61">
        <v>0</v>
      </c>
      <c r="AC9" s="61">
        <v>0</v>
      </c>
      <c r="AD9" s="61">
        <v>167387.42000000001</v>
      </c>
      <c r="AE9" s="61">
        <v>0</v>
      </c>
      <c r="AF9" s="61">
        <v>0</v>
      </c>
      <c r="AG9" s="61">
        <v>0</v>
      </c>
      <c r="AH9" s="61">
        <v>0</v>
      </c>
      <c r="AI9" s="61">
        <v>0</v>
      </c>
      <c r="AJ9" s="61">
        <v>0</v>
      </c>
      <c r="AK9" s="61">
        <v>0</v>
      </c>
      <c r="AL9" s="61">
        <v>0</v>
      </c>
      <c r="AM9" s="61">
        <v>0</v>
      </c>
      <c r="AN9" s="61">
        <v>127919.65</v>
      </c>
      <c r="AO9" s="61">
        <v>0</v>
      </c>
      <c r="AP9" s="61">
        <v>0</v>
      </c>
      <c r="AQ9" s="61">
        <v>0</v>
      </c>
      <c r="AR9" s="61">
        <v>0</v>
      </c>
      <c r="AS9" s="61">
        <v>0</v>
      </c>
      <c r="AT9" s="61">
        <v>0</v>
      </c>
      <c r="AU9" s="61">
        <v>0</v>
      </c>
      <c r="AV9" s="61">
        <v>0</v>
      </c>
      <c r="AW9" s="61">
        <v>0</v>
      </c>
      <c r="AX9" s="61">
        <v>0</v>
      </c>
      <c r="AY9" s="61">
        <v>0</v>
      </c>
      <c r="AZ9" s="61">
        <v>0</v>
      </c>
      <c r="BA9" s="61">
        <v>0</v>
      </c>
      <c r="BB9" s="61">
        <v>0</v>
      </c>
      <c r="BC9" s="61">
        <v>0</v>
      </c>
      <c r="BD9" s="61">
        <v>0</v>
      </c>
      <c r="BE9" s="61">
        <v>0</v>
      </c>
      <c r="BF9" s="61">
        <v>0</v>
      </c>
      <c r="BG9" s="61">
        <v>0</v>
      </c>
      <c r="BH9" s="61">
        <v>0</v>
      </c>
      <c r="BI9" s="61">
        <v>0</v>
      </c>
      <c r="BJ9" s="61">
        <v>0</v>
      </c>
      <c r="BK9" s="61">
        <v>0</v>
      </c>
      <c r="BL9" s="61">
        <v>0</v>
      </c>
      <c r="BM9" s="61">
        <v>0</v>
      </c>
      <c r="BN9" s="61">
        <v>0</v>
      </c>
      <c r="BO9" s="61">
        <v>0</v>
      </c>
      <c r="BP9" s="61">
        <v>0</v>
      </c>
      <c r="BQ9" s="95">
        <v>0</v>
      </c>
      <c r="BR9" s="61">
        <v>0</v>
      </c>
      <c r="BS9" s="61">
        <v>0</v>
      </c>
      <c r="BT9" s="61">
        <v>0</v>
      </c>
      <c r="BU9" s="61">
        <v>0</v>
      </c>
      <c r="BV9" s="61">
        <v>0</v>
      </c>
      <c r="BW9" s="61">
        <v>0</v>
      </c>
    </row>
    <row r="10" spans="1:75">
      <c r="A10" s="54" t="s">
        <v>107</v>
      </c>
      <c r="B10" s="55">
        <v>153360</v>
      </c>
      <c r="C10" s="55">
        <v>0</v>
      </c>
      <c r="D10" s="55">
        <v>0</v>
      </c>
      <c r="E10" s="55">
        <v>0</v>
      </c>
      <c r="F10" s="56">
        <v>0</v>
      </c>
      <c r="G10" s="56">
        <v>0</v>
      </c>
      <c r="H10" s="56">
        <v>0</v>
      </c>
      <c r="I10" s="59">
        <v>0</v>
      </c>
      <c r="J10" s="61">
        <v>0</v>
      </c>
      <c r="K10" s="61">
        <v>56232</v>
      </c>
      <c r="L10" s="61">
        <v>212184</v>
      </c>
      <c r="M10" s="61">
        <v>0</v>
      </c>
      <c r="N10" s="61">
        <v>0</v>
      </c>
      <c r="O10" s="61">
        <v>0</v>
      </c>
      <c r="P10" s="61">
        <v>31971.58</v>
      </c>
      <c r="Q10" s="61">
        <v>122400</v>
      </c>
      <c r="R10" s="61">
        <v>122400</v>
      </c>
      <c r="S10" s="61">
        <v>0</v>
      </c>
      <c r="T10" s="61">
        <v>0</v>
      </c>
      <c r="U10" s="61">
        <v>0</v>
      </c>
      <c r="V10" s="61">
        <v>0</v>
      </c>
      <c r="W10" s="61">
        <v>0</v>
      </c>
      <c r="X10" s="61">
        <v>0</v>
      </c>
      <c r="Y10" s="61">
        <v>62400</v>
      </c>
      <c r="Z10" s="61">
        <v>0</v>
      </c>
      <c r="AA10" s="61">
        <v>0</v>
      </c>
      <c r="AB10" s="61">
        <v>0</v>
      </c>
      <c r="AC10" s="61">
        <v>0</v>
      </c>
      <c r="AD10" s="61">
        <v>0</v>
      </c>
      <c r="AE10" s="61">
        <v>0</v>
      </c>
      <c r="AF10" s="61">
        <v>0</v>
      </c>
      <c r="AG10" s="61">
        <v>0</v>
      </c>
      <c r="AH10" s="61">
        <v>0</v>
      </c>
      <c r="AI10" s="61">
        <v>0</v>
      </c>
      <c r="AJ10" s="61">
        <v>0</v>
      </c>
      <c r="AK10" s="61">
        <v>0</v>
      </c>
      <c r="AL10" s="61">
        <v>0</v>
      </c>
      <c r="AM10" s="61">
        <v>0</v>
      </c>
      <c r="AN10" s="61">
        <v>0</v>
      </c>
      <c r="AO10" s="61">
        <v>0</v>
      </c>
      <c r="AP10" s="61">
        <v>0</v>
      </c>
      <c r="AQ10" s="61">
        <v>0</v>
      </c>
      <c r="AR10" s="61">
        <v>0</v>
      </c>
      <c r="AS10" s="61">
        <v>0</v>
      </c>
      <c r="AT10" s="61">
        <v>0</v>
      </c>
      <c r="AU10" s="61">
        <v>0</v>
      </c>
      <c r="AV10" s="61">
        <v>0</v>
      </c>
      <c r="AW10" s="61">
        <v>0</v>
      </c>
      <c r="AX10" s="61">
        <v>0</v>
      </c>
      <c r="AY10" s="61">
        <v>0</v>
      </c>
      <c r="AZ10" s="61">
        <v>0</v>
      </c>
      <c r="BA10" s="61">
        <v>0</v>
      </c>
      <c r="BB10" s="61">
        <v>0</v>
      </c>
      <c r="BC10" s="61">
        <v>0</v>
      </c>
      <c r="BD10" s="61">
        <v>0</v>
      </c>
      <c r="BE10" s="61">
        <v>32906</v>
      </c>
      <c r="BF10" s="61">
        <v>0</v>
      </c>
      <c r="BG10" s="61">
        <v>0</v>
      </c>
      <c r="BH10" s="61">
        <v>0</v>
      </c>
      <c r="BI10" s="61">
        <v>0</v>
      </c>
      <c r="BJ10" s="61">
        <v>0</v>
      </c>
      <c r="BK10" s="61">
        <v>0</v>
      </c>
      <c r="BL10" s="61">
        <v>0</v>
      </c>
      <c r="BM10" s="61">
        <v>0</v>
      </c>
      <c r="BN10" s="61">
        <v>0</v>
      </c>
      <c r="BO10" s="61">
        <v>0</v>
      </c>
      <c r="BP10" s="61">
        <v>0</v>
      </c>
      <c r="BQ10" s="95">
        <v>0</v>
      </c>
      <c r="BR10" s="61">
        <v>0</v>
      </c>
      <c r="BS10" s="61">
        <v>0</v>
      </c>
      <c r="BT10" s="61">
        <v>0</v>
      </c>
      <c r="BU10" s="61">
        <v>0</v>
      </c>
      <c r="BV10" s="61">
        <v>0</v>
      </c>
      <c r="BW10" s="61">
        <v>0</v>
      </c>
    </row>
    <row r="11" spans="1:75">
      <c r="A11" s="54" t="s">
        <v>20</v>
      </c>
      <c r="B11" s="55">
        <f>-D11</f>
        <v>0</v>
      </c>
      <c r="C11" s="55">
        <v>0</v>
      </c>
      <c r="D11" s="55">
        <v>0</v>
      </c>
      <c r="E11" s="55">
        <v>0</v>
      </c>
      <c r="F11" s="55">
        <v>0</v>
      </c>
      <c r="G11" s="55">
        <v>0</v>
      </c>
      <c r="H11" s="55">
        <v>0</v>
      </c>
      <c r="I11" s="55">
        <v>0</v>
      </c>
      <c r="J11" s="55">
        <v>0</v>
      </c>
      <c r="K11" s="55">
        <v>0</v>
      </c>
      <c r="L11" s="55">
        <v>0</v>
      </c>
      <c r="M11" s="55">
        <v>0</v>
      </c>
      <c r="N11" s="55">
        <v>0</v>
      </c>
      <c r="O11" s="55">
        <v>0</v>
      </c>
      <c r="P11" s="55">
        <v>0</v>
      </c>
      <c r="Q11" s="55">
        <v>0</v>
      </c>
      <c r="R11" s="55">
        <v>0</v>
      </c>
      <c r="S11" s="55">
        <v>0</v>
      </c>
      <c r="T11" s="55">
        <v>0</v>
      </c>
      <c r="U11" s="55">
        <v>0</v>
      </c>
      <c r="V11" s="55">
        <v>0</v>
      </c>
      <c r="W11" s="55">
        <v>0</v>
      </c>
      <c r="X11" s="55">
        <v>0</v>
      </c>
      <c r="Y11" s="55">
        <v>0</v>
      </c>
      <c r="Z11" s="55">
        <v>0</v>
      </c>
      <c r="AA11" s="55">
        <v>0</v>
      </c>
      <c r="AB11" s="55">
        <v>0</v>
      </c>
      <c r="AC11" s="55">
        <v>0</v>
      </c>
      <c r="AD11" s="55">
        <v>0</v>
      </c>
      <c r="AE11" s="55">
        <v>0</v>
      </c>
      <c r="AF11" s="55">
        <v>0</v>
      </c>
      <c r="AG11" s="55">
        <v>0</v>
      </c>
      <c r="AH11" s="55">
        <v>0</v>
      </c>
      <c r="AI11" s="55">
        <v>0</v>
      </c>
      <c r="AJ11" s="55">
        <v>0</v>
      </c>
      <c r="AK11" s="55">
        <v>0</v>
      </c>
      <c r="AL11" s="55">
        <v>0</v>
      </c>
      <c r="AM11" s="55">
        <v>0</v>
      </c>
      <c r="AN11" s="55">
        <v>0</v>
      </c>
      <c r="AO11" s="55">
        <v>0</v>
      </c>
      <c r="AP11" s="55">
        <v>0</v>
      </c>
      <c r="AQ11" s="55">
        <v>0</v>
      </c>
      <c r="AR11" s="55">
        <v>0</v>
      </c>
      <c r="AS11" s="55">
        <v>0</v>
      </c>
      <c r="AT11" s="55">
        <v>0</v>
      </c>
      <c r="AU11" s="55">
        <v>0</v>
      </c>
      <c r="AV11" s="55">
        <v>0</v>
      </c>
      <c r="AW11" s="55">
        <v>0</v>
      </c>
      <c r="AX11" s="55">
        <v>0</v>
      </c>
      <c r="AY11" s="55">
        <v>0</v>
      </c>
      <c r="AZ11" s="55">
        <v>0</v>
      </c>
      <c r="BA11" s="55">
        <v>0</v>
      </c>
      <c r="BB11" s="55">
        <v>0</v>
      </c>
      <c r="BC11" s="55">
        <v>0</v>
      </c>
      <c r="BD11" s="55">
        <v>0</v>
      </c>
      <c r="BE11" s="55">
        <v>0</v>
      </c>
      <c r="BF11" s="55">
        <v>0</v>
      </c>
      <c r="BG11" s="55">
        <v>0</v>
      </c>
      <c r="BH11" s="55">
        <v>0</v>
      </c>
      <c r="BI11" s="55">
        <v>0</v>
      </c>
      <c r="BJ11" s="55">
        <v>0</v>
      </c>
      <c r="BK11" s="55">
        <v>0</v>
      </c>
      <c r="BL11" s="55">
        <v>0</v>
      </c>
      <c r="BM11" s="55">
        <v>0</v>
      </c>
      <c r="BN11" s="55">
        <v>0</v>
      </c>
      <c r="BO11" s="55">
        <v>0</v>
      </c>
      <c r="BP11" s="55">
        <v>0</v>
      </c>
      <c r="BQ11" s="55">
        <v>0</v>
      </c>
      <c r="BR11" s="55">
        <v>0</v>
      </c>
      <c r="BS11" s="61">
        <v>0</v>
      </c>
      <c r="BT11" s="61">
        <v>0</v>
      </c>
      <c r="BU11" s="61">
        <v>0</v>
      </c>
      <c r="BV11" s="61">
        <v>0</v>
      </c>
      <c r="BW11" s="61">
        <v>13147140</v>
      </c>
    </row>
    <row r="12" spans="1:75">
      <c r="A12" s="54" t="s">
        <v>108</v>
      </c>
      <c r="B12" s="55">
        <v>0</v>
      </c>
      <c r="C12" s="55">
        <v>0</v>
      </c>
      <c r="D12" s="55">
        <v>0</v>
      </c>
      <c r="E12" s="55">
        <v>0</v>
      </c>
      <c r="F12" s="55">
        <v>0</v>
      </c>
      <c r="G12" s="55">
        <v>0</v>
      </c>
      <c r="H12" s="55">
        <v>0</v>
      </c>
      <c r="I12" s="59">
        <v>0</v>
      </c>
      <c r="J12" s="61">
        <v>0</v>
      </c>
      <c r="K12" s="61">
        <v>0</v>
      </c>
      <c r="L12" s="61">
        <v>21146</v>
      </c>
      <c r="M12" s="61">
        <v>0</v>
      </c>
      <c r="N12" s="61">
        <v>0</v>
      </c>
      <c r="O12" s="61">
        <v>0</v>
      </c>
      <c r="P12" s="61">
        <v>0</v>
      </c>
      <c r="Q12" s="61">
        <v>0</v>
      </c>
      <c r="R12" s="61">
        <v>0</v>
      </c>
      <c r="S12" s="61">
        <v>0</v>
      </c>
      <c r="T12" s="61">
        <v>0</v>
      </c>
      <c r="U12" s="61">
        <v>0</v>
      </c>
      <c r="V12" s="61">
        <v>0</v>
      </c>
      <c r="W12" s="61">
        <v>0</v>
      </c>
      <c r="X12" s="61">
        <v>0</v>
      </c>
      <c r="Y12" s="61">
        <v>0</v>
      </c>
      <c r="Z12" s="61">
        <v>0</v>
      </c>
      <c r="AA12" s="61">
        <v>59312.44</v>
      </c>
      <c r="AB12" s="61">
        <v>0</v>
      </c>
      <c r="AC12" s="61">
        <v>28381.03</v>
      </c>
      <c r="AD12" s="61">
        <v>0</v>
      </c>
      <c r="AE12" s="61">
        <v>0</v>
      </c>
      <c r="AF12" s="61">
        <v>37159.360000000001</v>
      </c>
      <c r="AG12" s="61">
        <v>0</v>
      </c>
      <c r="AH12" s="61">
        <v>0</v>
      </c>
      <c r="AI12" s="61">
        <v>0</v>
      </c>
      <c r="AJ12" s="61">
        <v>0</v>
      </c>
      <c r="AK12" s="61">
        <v>0</v>
      </c>
      <c r="AL12" s="61">
        <v>0</v>
      </c>
      <c r="AM12" s="61">
        <v>0</v>
      </c>
      <c r="AN12" s="61">
        <v>0</v>
      </c>
      <c r="AO12" s="61">
        <v>0</v>
      </c>
      <c r="AP12" s="61">
        <v>0</v>
      </c>
      <c r="AQ12" s="61">
        <v>0</v>
      </c>
      <c r="AR12" s="61">
        <v>0</v>
      </c>
      <c r="AS12" s="61">
        <v>0</v>
      </c>
      <c r="AT12" s="61">
        <v>0</v>
      </c>
      <c r="AU12" s="61">
        <v>0</v>
      </c>
      <c r="AV12" s="61">
        <v>0</v>
      </c>
      <c r="AW12" s="61">
        <v>0</v>
      </c>
      <c r="AX12" s="61">
        <v>0</v>
      </c>
      <c r="AY12" s="61">
        <v>0</v>
      </c>
      <c r="AZ12" s="61">
        <v>0</v>
      </c>
      <c r="BA12" s="61">
        <v>0</v>
      </c>
      <c r="BB12" s="61">
        <v>0</v>
      </c>
      <c r="BC12" s="61">
        <v>0</v>
      </c>
      <c r="BD12" s="61">
        <v>0</v>
      </c>
      <c r="BE12" s="61">
        <v>0</v>
      </c>
      <c r="BF12" s="61">
        <v>0</v>
      </c>
      <c r="BG12" s="61">
        <v>0</v>
      </c>
      <c r="BH12" s="61">
        <v>0</v>
      </c>
      <c r="BI12" s="61">
        <v>0</v>
      </c>
      <c r="BJ12" s="61">
        <v>0</v>
      </c>
      <c r="BK12" s="61">
        <v>0</v>
      </c>
      <c r="BL12" s="61">
        <v>0</v>
      </c>
      <c r="BM12" s="61">
        <v>0</v>
      </c>
      <c r="BN12" s="61">
        <v>0</v>
      </c>
      <c r="BO12" s="61">
        <v>0</v>
      </c>
      <c r="BP12" s="61">
        <v>0</v>
      </c>
      <c r="BQ12" s="95">
        <v>0</v>
      </c>
      <c r="BR12" s="61">
        <v>0</v>
      </c>
      <c r="BS12" s="61">
        <v>0</v>
      </c>
      <c r="BT12" s="61">
        <v>0</v>
      </c>
      <c r="BU12" s="61">
        <v>0</v>
      </c>
      <c r="BV12" s="61">
        <v>144806</v>
      </c>
      <c r="BW12" s="61">
        <v>47495</v>
      </c>
    </row>
    <row r="13" spans="1:75">
      <c r="A13" s="54" t="s">
        <v>21</v>
      </c>
      <c r="B13" s="55">
        <v>2086605.51</v>
      </c>
      <c r="C13" s="55">
        <v>859193.22</v>
      </c>
      <c r="D13" s="55">
        <v>210711.66</v>
      </c>
      <c r="E13" s="56">
        <v>436262.89</v>
      </c>
      <c r="F13" s="55">
        <v>1279049.1100000001</v>
      </c>
      <c r="G13" s="55">
        <v>1113458.31</v>
      </c>
      <c r="H13" s="55">
        <v>392960.96</v>
      </c>
      <c r="I13" s="59">
        <v>136700</v>
      </c>
      <c r="J13" s="61">
        <v>551604.53</v>
      </c>
      <c r="K13" s="61">
        <v>594342.12</v>
      </c>
      <c r="L13" s="61">
        <v>374410.43</v>
      </c>
      <c r="M13" s="61">
        <v>1009303.02</v>
      </c>
      <c r="N13" s="61">
        <v>962306.03</v>
      </c>
      <c r="O13" s="61">
        <v>1393927.3</v>
      </c>
      <c r="P13" s="61">
        <v>1281144.8400000001</v>
      </c>
      <c r="Q13" s="61">
        <v>1729040.18</v>
      </c>
      <c r="R13" s="61">
        <v>2116451.33</v>
      </c>
      <c r="S13" s="61">
        <v>1598328.6</v>
      </c>
      <c r="T13" s="61">
        <v>3007247.58</v>
      </c>
      <c r="U13" s="61">
        <v>186823.37</v>
      </c>
      <c r="V13" s="61">
        <v>1654906.04</v>
      </c>
      <c r="W13" s="61">
        <v>826569.35</v>
      </c>
      <c r="X13" s="61">
        <v>3216935.86</v>
      </c>
      <c r="Y13" s="61">
        <v>2301537.7599999998</v>
      </c>
      <c r="Z13" s="61">
        <v>226334.22</v>
      </c>
      <c r="AA13" s="61">
        <v>3033103.71</v>
      </c>
      <c r="AB13" s="61">
        <v>1676846.79</v>
      </c>
      <c r="AC13" s="61">
        <v>592934.04</v>
      </c>
      <c r="AD13" s="61">
        <v>2046654.51</v>
      </c>
      <c r="AE13" s="61">
        <v>2585096.2000000002</v>
      </c>
      <c r="AF13" s="61">
        <v>1893678.96</v>
      </c>
      <c r="AG13" s="61">
        <v>544704.72</v>
      </c>
      <c r="AH13" s="61">
        <v>1526521.7</v>
      </c>
      <c r="AI13" s="61">
        <v>5223.8500000000004</v>
      </c>
      <c r="AJ13" s="61">
        <v>17538.599999999999</v>
      </c>
      <c r="AK13" s="61">
        <v>1271425.27</v>
      </c>
      <c r="AL13" s="61">
        <v>526548.02</v>
      </c>
      <c r="AM13" s="61">
        <v>1377856.84</v>
      </c>
      <c r="AN13" s="61">
        <v>2115691.61</v>
      </c>
      <c r="AO13" s="61">
        <v>2213807.2799999998</v>
      </c>
      <c r="AP13" s="61">
        <v>3019582.48</v>
      </c>
      <c r="AQ13" s="61">
        <v>2772948.87</v>
      </c>
      <c r="AR13" s="61">
        <v>4153632.03</v>
      </c>
      <c r="AS13" s="61">
        <v>3305175.12</v>
      </c>
      <c r="AT13" s="61">
        <v>235093.95</v>
      </c>
      <c r="AU13" s="61">
        <v>0</v>
      </c>
      <c r="AV13" s="61">
        <v>0</v>
      </c>
      <c r="AW13" s="61">
        <v>594269.39</v>
      </c>
      <c r="AX13" s="61">
        <v>355976.91</v>
      </c>
      <c r="AY13" s="61">
        <v>1427633.1</v>
      </c>
      <c r="AZ13" s="61">
        <v>2417796.7400000002</v>
      </c>
      <c r="BA13" s="61">
        <v>2194213</v>
      </c>
      <c r="BB13" s="61">
        <v>3267843</v>
      </c>
      <c r="BC13" s="61">
        <v>2797103</v>
      </c>
      <c r="BD13" s="61">
        <v>3102476</v>
      </c>
      <c r="BE13" s="61">
        <v>161084</v>
      </c>
      <c r="BF13" s="61">
        <v>573327</v>
      </c>
      <c r="BG13" s="61">
        <v>462633</v>
      </c>
      <c r="BH13" s="61">
        <v>278850</v>
      </c>
      <c r="BI13" s="61">
        <v>265602</v>
      </c>
      <c r="BJ13" s="61">
        <v>1225013</v>
      </c>
      <c r="BK13" s="61">
        <v>1699529</v>
      </c>
      <c r="BL13" s="61">
        <v>933718</v>
      </c>
      <c r="BM13" s="61">
        <v>453161</v>
      </c>
      <c r="BN13" s="61">
        <v>321604</v>
      </c>
      <c r="BO13" s="61">
        <v>815080</v>
      </c>
      <c r="BP13" s="61">
        <v>70213</v>
      </c>
      <c r="BQ13" s="95">
        <v>96007</v>
      </c>
      <c r="BR13" s="61">
        <v>134715</v>
      </c>
      <c r="BS13" s="61">
        <v>112117</v>
      </c>
      <c r="BT13" s="61">
        <v>101296</v>
      </c>
      <c r="BU13" s="61">
        <v>103422</v>
      </c>
      <c r="BV13" s="61">
        <v>0</v>
      </c>
      <c r="BW13" s="61">
        <v>49170</v>
      </c>
    </row>
    <row r="14" spans="1:75">
      <c r="A14" s="54" t="s">
        <v>66</v>
      </c>
      <c r="B14" s="55">
        <v>0</v>
      </c>
      <c r="C14" s="55">
        <v>0</v>
      </c>
      <c r="D14" s="55">
        <v>0</v>
      </c>
      <c r="E14" s="55">
        <v>0</v>
      </c>
      <c r="F14" s="55">
        <v>0</v>
      </c>
      <c r="G14" s="55">
        <v>0</v>
      </c>
      <c r="H14" s="55">
        <v>0</v>
      </c>
      <c r="I14" s="59">
        <v>0</v>
      </c>
      <c r="J14" s="61">
        <v>0</v>
      </c>
      <c r="K14" s="61">
        <v>0</v>
      </c>
      <c r="L14" s="61">
        <v>0</v>
      </c>
      <c r="M14" s="61">
        <v>0</v>
      </c>
      <c r="N14" s="61">
        <v>0</v>
      </c>
      <c r="O14" s="61">
        <v>0</v>
      </c>
      <c r="P14" s="61">
        <v>51618.21</v>
      </c>
      <c r="Q14" s="61">
        <v>51789.65</v>
      </c>
      <c r="R14" s="61">
        <v>0</v>
      </c>
      <c r="S14" s="61">
        <v>0</v>
      </c>
      <c r="T14" s="61">
        <v>0</v>
      </c>
      <c r="U14" s="61">
        <v>0</v>
      </c>
      <c r="V14" s="61">
        <v>0</v>
      </c>
      <c r="W14" s="61">
        <v>0</v>
      </c>
      <c r="X14" s="61">
        <v>0</v>
      </c>
      <c r="Y14" s="61">
        <v>0</v>
      </c>
      <c r="Z14" s="61">
        <v>0</v>
      </c>
      <c r="AA14" s="61">
        <v>0</v>
      </c>
      <c r="AB14" s="61">
        <v>0</v>
      </c>
      <c r="AC14" s="61">
        <v>0</v>
      </c>
      <c r="AD14" s="61">
        <v>0</v>
      </c>
      <c r="AE14" s="61">
        <v>0</v>
      </c>
      <c r="AF14" s="61">
        <v>0</v>
      </c>
      <c r="AG14" s="61">
        <v>0</v>
      </c>
      <c r="AH14" s="61">
        <v>0</v>
      </c>
      <c r="AI14" s="61">
        <v>0</v>
      </c>
      <c r="AJ14" s="61">
        <v>0</v>
      </c>
      <c r="AK14" s="61">
        <v>0</v>
      </c>
      <c r="AL14" s="61">
        <v>0</v>
      </c>
      <c r="AM14" s="61">
        <v>0</v>
      </c>
      <c r="AN14" s="61">
        <v>0</v>
      </c>
      <c r="AO14" s="61">
        <v>0</v>
      </c>
      <c r="AP14" s="61">
        <v>0</v>
      </c>
      <c r="AQ14" s="61">
        <v>183693.78</v>
      </c>
      <c r="AR14" s="61">
        <v>0</v>
      </c>
      <c r="AS14" s="61">
        <v>0</v>
      </c>
      <c r="AT14" s="61">
        <v>0</v>
      </c>
      <c r="AU14" s="61">
        <v>0</v>
      </c>
      <c r="AV14" s="61">
        <v>0</v>
      </c>
      <c r="AW14" s="61">
        <v>0</v>
      </c>
      <c r="AX14" s="61">
        <v>0</v>
      </c>
      <c r="AY14" s="61">
        <v>0</v>
      </c>
      <c r="AZ14" s="61">
        <v>0</v>
      </c>
      <c r="BA14" s="61">
        <v>0</v>
      </c>
      <c r="BB14" s="61">
        <v>0</v>
      </c>
      <c r="BC14" s="61">
        <v>0</v>
      </c>
      <c r="BD14" s="61">
        <v>0</v>
      </c>
      <c r="BE14" s="61">
        <v>0</v>
      </c>
      <c r="BF14" s="61">
        <v>0</v>
      </c>
      <c r="BG14" s="61">
        <v>0</v>
      </c>
      <c r="BH14" s="61">
        <v>0</v>
      </c>
      <c r="BI14" s="61">
        <v>0</v>
      </c>
      <c r="BJ14" s="61">
        <v>0</v>
      </c>
      <c r="BK14" s="61">
        <v>0</v>
      </c>
      <c r="BL14" s="61">
        <v>0</v>
      </c>
      <c r="BM14" s="61">
        <v>0</v>
      </c>
      <c r="BN14" s="61">
        <v>0</v>
      </c>
      <c r="BO14" s="61">
        <v>0</v>
      </c>
      <c r="BP14" s="61">
        <v>0</v>
      </c>
      <c r="BQ14" s="95">
        <v>0</v>
      </c>
      <c r="BR14" s="61">
        <v>0</v>
      </c>
      <c r="BS14" s="61">
        <v>0</v>
      </c>
      <c r="BT14" s="61">
        <v>0</v>
      </c>
      <c r="BU14" s="61">
        <v>0</v>
      </c>
      <c r="BV14" s="61">
        <v>0</v>
      </c>
      <c r="BW14" s="61">
        <v>0</v>
      </c>
    </row>
    <row r="15" spans="1:75">
      <c r="A15" s="54" t="s">
        <v>22</v>
      </c>
      <c r="B15" s="55">
        <v>0</v>
      </c>
      <c r="C15" s="55">
        <v>0</v>
      </c>
      <c r="D15" s="55">
        <v>0</v>
      </c>
      <c r="E15" s="56">
        <v>303123.59999999998</v>
      </c>
      <c r="F15" s="56">
        <v>517235.28</v>
      </c>
      <c r="G15" s="56">
        <v>0</v>
      </c>
      <c r="H15" s="56">
        <v>0</v>
      </c>
      <c r="I15" s="59">
        <v>0</v>
      </c>
      <c r="J15" s="61">
        <v>0</v>
      </c>
      <c r="K15" s="61">
        <v>0</v>
      </c>
      <c r="L15" s="61">
        <v>0</v>
      </c>
      <c r="M15" s="61">
        <v>0</v>
      </c>
      <c r="N15" s="61">
        <v>0</v>
      </c>
      <c r="O15" s="61">
        <v>0</v>
      </c>
      <c r="P15" s="61">
        <v>352439.74</v>
      </c>
      <c r="Q15" s="61">
        <v>171671.27</v>
      </c>
      <c r="R15" s="61">
        <v>1553412.86</v>
      </c>
      <c r="S15" s="61">
        <v>1030050.47</v>
      </c>
      <c r="T15" s="61">
        <v>1287065.98</v>
      </c>
      <c r="U15" s="61">
        <v>27179.18</v>
      </c>
      <c r="V15" s="61">
        <v>0</v>
      </c>
      <c r="W15" s="61">
        <v>0</v>
      </c>
      <c r="X15" s="61">
        <v>33845.19</v>
      </c>
      <c r="Y15" s="61">
        <v>0</v>
      </c>
      <c r="Z15" s="61">
        <v>0</v>
      </c>
      <c r="AA15" s="61">
        <v>0</v>
      </c>
      <c r="AB15" s="61">
        <v>0</v>
      </c>
      <c r="AC15" s="61">
        <v>0</v>
      </c>
      <c r="AD15" s="61">
        <v>623384.87</v>
      </c>
      <c r="AE15" s="61">
        <v>291691.90999999997</v>
      </c>
      <c r="AF15" s="61">
        <v>214686.6</v>
      </c>
      <c r="AG15" s="61">
        <v>0</v>
      </c>
      <c r="AH15" s="61">
        <v>0</v>
      </c>
      <c r="AI15" s="61">
        <v>0</v>
      </c>
      <c r="AJ15" s="61">
        <v>0</v>
      </c>
      <c r="AK15" s="61">
        <v>0</v>
      </c>
      <c r="AL15" s="61">
        <v>0</v>
      </c>
      <c r="AM15" s="61">
        <v>0</v>
      </c>
      <c r="AN15" s="61">
        <v>0</v>
      </c>
      <c r="AO15" s="61">
        <v>728244.47</v>
      </c>
      <c r="AP15" s="61">
        <v>0</v>
      </c>
      <c r="AQ15" s="61">
        <v>0</v>
      </c>
      <c r="AR15" s="61">
        <v>0</v>
      </c>
      <c r="AS15" s="61">
        <v>0</v>
      </c>
      <c r="AT15" s="61">
        <v>0</v>
      </c>
      <c r="AU15" s="61">
        <v>0</v>
      </c>
      <c r="AV15" s="61">
        <v>0</v>
      </c>
      <c r="AW15" s="61">
        <v>0</v>
      </c>
      <c r="AX15" s="61">
        <v>0</v>
      </c>
      <c r="AY15" s="61">
        <v>0</v>
      </c>
      <c r="AZ15" s="61">
        <v>0</v>
      </c>
      <c r="BA15" s="61">
        <v>649056</v>
      </c>
      <c r="BB15" s="61">
        <v>331110</v>
      </c>
      <c r="BC15" s="61">
        <v>0</v>
      </c>
      <c r="BD15" s="61">
        <v>0</v>
      </c>
      <c r="BE15" s="61">
        <v>0</v>
      </c>
      <c r="BF15" s="61">
        <v>0</v>
      </c>
      <c r="BG15" s="61">
        <v>0</v>
      </c>
      <c r="BH15" s="61">
        <v>15887</v>
      </c>
      <c r="BI15" s="61">
        <v>0</v>
      </c>
      <c r="BJ15" s="61">
        <v>2328435</v>
      </c>
      <c r="BK15" s="61">
        <v>0</v>
      </c>
      <c r="BL15" s="61">
        <v>0</v>
      </c>
      <c r="BM15" s="61">
        <v>0</v>
      </c>
      <c r="BN15" s="61">
        <v>0</v>
      </c>
      <c r="BO15" s="61">
        <v>43843</v>
      </c>
      <c r="BP15" s="61">
        <v>0</v>
      </c>
      <c r="BQ15" s="95">
        <v>0</v>
      </c>
      <c r="BR15" s="61">
        <v>0</v>
      </c>
      <c r="BS15" s="61">
        <v>0</v>
      </c>
      <c r="BT15" s="61">
        <v>0</v>
      </c>
      <c r="BU15" s="61">
        <v>0</v>
      </c>
      <c r="BV15" s="61">
        <v>0</v>
      </c>
      <c r="BW15" s="61">
        <v>0</v>
      </c>
    </row>
    <row r="16" spans="1:75">
      <c r="A16" s="54" t="s">
        <v>25</v>
      </c>
      <c r="B16" s="55">
        <v>12952412.08</v>
      </c>
      <c r="C16" s="55">
        <v>11018637.32</v>
      </c>
      <c r="D16" s="55">
        <v>6554860.0800000001</v>
      </c>
      <c r="E16" s="55">
        <v>5574815.5499999998</v>
      </c>
      <c r="F16" s="55">
        <v>2088162.61</v>
      </c>
      <c r="G16" s="55">
        <v>5184763.58</v>
      </c>
      <c r="H16" s="55">
        <v>21973.23</v>
      </c>
      <c r="I16" s="59">
        <v>3833663.64</v>
      </c>
      <c r="J16" s="61">
        <v>3298533.87</v>
      </c>
      <c r="K16" s="61">
        <v>3154407.69</v>
      </c>
      <c r="L16" s="61">
        <v>4140310.93</v>
      </c>
      <c r="M16" s="61">
        <v>4681719.9800000004</v>
      </c>
      <c r="N16" s="61">
        <v>10654175.93</v>
      </c>
      <c r="O16" s="61">
        <v>492948.94</v>
      </c>
      <c r="P16" s="61">
        <v>7092133.75</v>
      </c>
      <c r="Q16" s="61">
        <v>939100.49</v>
      </c>
      <c r="R16" s="61">
        <v>5716301.7699999996</v>
      </c>
      <c r="S16" s="61">
        <v>6669255.7800000003</v>
      </c>
      <c r="T16" s="61">
        <v>219892.08</v>
      </c>
      <c r="U16" s="61">
        <v>6686993.3099999996</v>
      </c>
      <c r="V16" s="61">
        <v>3960480.47</v>
      </c>
      <c r="W16" s="61">
        <v>9591471.7599999998</v>
      </c>
      <c r="X16" s="61">
        <v>13316189.83</v>
      </c>
      <c r="Y16" s="61">
        <v>14826696.02</v>
      </c>
      <c r="Z16" s="61">
        <v>12548314.640000001</v>
      </c>
      <c r="AA16" s="61">
        <v>7785016.1299999999</v>
      </c>
      <c r="AB16" s="61">
        <v>11252963.1</v>
      </c>
      <c r="AC16" s="61">
        <v>10026501.42</v>
      </c>
      <c r="AD16" s="61">
        <v>16599088.67</v>
      </c>
      <c r="AE16" s="61">
        <v>18058559.289999999</v>
      </c>
      <c r="AF16" s="61">
        <v>15587123.460000001</v>
      </c>
      <c r="AG16" s="61">
        <v>7944635.9900000002</v>
      </c>
      <c r="AH16" s="61">
        <v>11820022.880000001</v>
      </c>
      <c r="AI16" s="61">
        <v>8657655.1099999994</v>
      </c>
      <c r="AJ16" s="61">
        <v>5967745.0700000003</v>
      </c>
      <c r="AK16" s="61">
        <v>2957815.02</v>
      </c>
      <c r="AL16" s="61">
        <v>5981075.6500000004</v>
      </c>
      <c r="AM16" s="61">
        <v>6892573.9900000002</v>
      </c>
      <c r="AN16" s="61">
        <v>8536964.3800000008</v>
      </c>
      <c r="AO16" s="61">
        <v>9968869.2699999996</v>
      </c>
      <c r="AP16" s="61">
        <v>7994223.21</v>
      </c>
      <c r="AQ16" s="61">
        <v>10291880.49</v>
      </c>
      <c r="AR16" s="61">
        <v>1115283.8600000001</v>
      </c>
      <c r="AS16" s="61">
        <v>4691168.3899999997</v>
      </c>
      <c r="AT16" s="61">
        <v>4166853.54</v>
      </c>
      <c r="AU16" s="61">
        <v>6421097.79</v>
      </c>
      <c r="AV16" s="61">
        <v>10230840.27</v>
      </c>
      <c r="AW16" s="61">
        <v>11042045.109999999</v>
      </c>
      <c r="AX16" s="61">
        <v>10573123.779999999</v>
      </c>
      <c r="AY16" s="61">
        <v>18439352.420000002</v>
      </c>
      <c r="AZ16" s="61">
        <v>12723091.050000001</v>
      </c>
      <c r="BA16" s="61">
        <v>13535979</v>
      </c>
      <c r="BB16" s="61">
        <v>11392514</v>
      </c>
      <c r="BC16" s="61">
        <v>5826010</v>
      </c>
      <c r="BD16" s="61">
        <v>19100656</v>
      </c>
      <c r="BE16" s="61">
        <v>6631768</v>
      </c>
      <c r="BF16" s="61">
        <v>5352121</v>
      </c>
      <c r="BG16" s="61">
        <v>9348337</v>
      </c>
      <c r="BH16" s="61">
        <v>6451462</v>
      </c>
      <c r="BI16" s="61">
        <v>10077429</v>
      </c>
      <c r="BJ16" s="61">
        <v>15424892</v>
      </c>
      <c r="BK16" s="61">
        <v>11096639</v>
      </c>
      <c r="BL16" s="61">
        <v>11183770</v>
      </c>
      <c r="BM16" s="61">
        <v>16387944</v>
      </c>
      <c r="BN16" s="61">
        <v>13626867</v>
      </c>
      <c r="BO16" s="61">
        <v>8381874</v>
      </c>
      <c r="BP16" s="61">
        <v>10149939</v>
      </c>
      <c r="BQ16" s="95">
        <v>12018436</v>
      </c>
      <c r="BR16" s="61">
        <v>1080919</v>
      </c>
      <c r="BS16" s="61">
        <v>4915544</v>
      </c>
      <c r="BT16" s="61">
        <v>9184995</v>
      </c>
      <c r="BU16" s="61">
        <v>13671388</v>
      </c>
      <c r="BV16" s="61">
        <v>8920186</v>
      </c>
      <c r="BW16" s="61">
        <v>11960718</v>
      </c>
    </row>
    <row r="17" spans="1:75">
      <c r="A17" s="54" t="s">
        <v>109</v>
      </c>
      <c r="B17" s="55">
        <v>970585.01</v>
      </c>
      <c r="C17" s="55">
        <v>401115.43</v>
      </c>
      <c r="D17" s="55">
        <v>696297.87</v>
      </c>
      <c r="E17" s="55">
        <v>1466980.38</v>
      </c>
      <c r="F17" s="56">
        <v>580022.72</v>
      </c>
      <c r="G17" s="56">
        <v>1658188.31</v>
      </c>
      <c r="H17" s="56">
        <v>761316.18</v>
      </c>
      <c r="I17" s="59">
        <v>109659.7</v>
      </c>
      <c r="J17" s="61">
        <v>725831.63</v>
      </c>
      <c r="K17" s="61">
        <v>34631.75</v>
      </c>
      <c r="L17" s="61">
        <v>1490088.53</v>
      </c>
      <c r="M17" s="61">
        <v>592976.93000000005</v>
      </c>
      <c r="N17" s="61">
        <v>1680455.55</v>
      </c>
      <c r="O17" s="61">
        <v>754711.13</v>
      </c>
      <c r="P17" s="61">
        <v>374349.15</v>
      </c>
      <c r="Q17" s="61">
        <v>349010.47</v>
      </c>
      <c r="R17" s="61">
        <v>733669.08</v>
      </c>
      <c r="S17" s="61">
        <v>597511.12</v>
      </c>
      <c r="T17" s="61">
        <v>384610.5</v>
      </c>
      <c r="U17" s="61">
        <v>19514.61</v>
      </c>
      <c r="V17" s="61">
        <v>1096327.6299999999</v>
      </c>
      <c r="W17" s="61">
        <v>0</v>
      </c>
      <c r="X17" s="61">
        <v>0</v>
      </c>
      <c r="Y17" s="61">
        <v>49462.400000000001</v>
      </c>
      <c r="Z17" s="61">
        <v>0</v>
      </c>
      <c r="AA17" s="61">
        <v>1835122.51</v>
      </c>
      <c r="AB17" s="61">
        <v>0</v>
      </c>
      <c r="AC17" s="61">
        <v>256851.23</v>
      </c>
      <c r="AD17" s="61">
        <v>472978.58</v>
      </c>
      <c r="AE17" s="61">
        <v>587197.80000000005</v>
      </c>
      <c r="AF17" s="61">
        <v>47128.4</v>
      </c>
      <c r="AG17" s="61">
        <v>0</v>
      </c>
      <c r="AH17" s="61">
        <v>0</v>
      </c>
      <c r="AI17" s="61">
        <v>27226.32</v>
      </c>
      <c r="AJ17" s="61">
        <v>0</v>
      </c>
      <c r="AK17" s="61">
        <v>0</v>
      </c>
      <c r="AL17" s="61">
        <v>0</v>
      </c>
      <c r="AM17" s="61">
        <v>50</v>
      </c>
      <c r="AN17" s="61">
        <v>8089927.2400000002</v>
      </c>
      <c r="AO17" s="61">
        <v>280224.67</v>
      </c>
      <c r="AP17" s="61">
        <v>1862207.5</v>
      </c>
      <c r="AQ17" s="61">
        <v>0</v>
      </c>
      <c r="AR17" s="61">
        <v>601716.17000000004</v>
      </c>
      <c r="AS17" s="61">
        <v>0</v>
      </c>
      <c r="AT17" s="61">
        <v>988813.21</v>
      </c>
      <c r="AU17" s="61">
        <v>0</v>
      </c>
      <c r="AV17" s="61">
        <v>0</v>
      </c>
      <c r="AW17" s="61">
        <v>1042871.22</v>
      </c>
      <c r="AX17" s="61">
        <v>592234.66</v>
      </c>
      <c r="AY17" s="61">
        <v>118992.27</v>
      </c>
      <c r="AZ17" s="61">
        <v>1367655.89</v>
      </c>
      <c r="BA17" s="61">
        <v>842651</v>
      </c>
      <c r="BB17" s="61">
        <v>3660241</v>
      </c>
      <c r="BC17" s="61">
        <v>1547618</v>
      </c>
      <c r="BD17" s="61">
        <v>15428</v>
      </c>
      <c r="BE17" s="61">
        <v>282481</v>
      </c>
      <c r="BF17" s="61">
        <v>0</v>
      </c>
      <c r="BG17" s="61">
        <v>113635</v>
      </c>
      <c r="BH17" s="61">
        <v>220157</v>
      </c>
      <c r="BI17" s="61">
        <v>215402</v>
      </c>
      <c r="BJ17" s="61">
        <v>305426</v>
      </c>
      <c r="BK17" s="61">
        <v>185051</v>
      </c>
      <c r="BL17" s="61">
        <v>277064</v>
      </c>
      <c r="BM17" s="61">
        <v>0</v>
      </c>
      <c r="BN17" s="61">
        <v>2024841</v>
      </c>
      <c r="BO17" s="61">
        <v>234290</v>
      </c>
      <c r="BP17" s="61">
        <v>0</v>
      </c>
      <c r="BQ17" s="95">
        <v>146149</v>
      </c>
      <c r="BR17" s="61">
        <v>29122</v>
      </c>
      <c r="BS17" s="61">
        <v>594</v>
      </c>
      <c r="BT17" s="61">
        <v>2299885</v>
      </c>
      <c r="BU17" s="61">
        <v>2827203</v>
      </c>
      <c r="BV17" s="61">
        <v>311427</v>
      </c>
      <c r="BW17" s="61">
        <v>610683</v>
      </c>
    </row>
    <row r="18" spans="1:75">
      <c r="A18" s="54" t="s">
        <v>23</v>
      </c>
      <c r="B18" s="55">
        <v>0</v>
      </c>
      <c r="C18" s="55">
        <v>0</v>
      </c>
      <c r="D18" s="55">
        <v>0</v>
      </c>
      <c r="E18" s="56">
        <v>0</v>
      </c>
      <c r="F18" s="55">
        <v>0</v>
      </c>
      <c r="G18" s="55">
        <v>0</v>
      </c>
      <c r="H18" s="55">
        <v>0</v>
      </c>
      <c r="I18" s="59">
        <v>0</v>
      </c>
      <c r="J18" s="61">
        <v>0</v>
      </c>
      <c r="K18" s="61">
        <v>0</v>
      </c>
      <c r="L18" s="61">
        <v>0</v>
      </c>
      <c r="M18" s="61">
        <v>61186.03</v>
      </c>
      <c r="N18" s="61">
        <v>0</v>
      </c>
      <c r="O18" s="61">
        <v>0</v>
      </c>
      <c r="P18" s="61">
        <v>115909.32</v>
      </c>
      <c r="Q18" s="61">
        <v>0</v>
      </c>
      <c r="R18" s="61">
        <v>0</v>
      </c>
      <c r="S18" s="61">
        <v>0</v>
      </c>
      <c r="T18" s="61">
        <v>127199.26</v>
      </c>
      <c r="U18" s="61">
        <v>0</v>
      </c>
      <c r="V18" s="61">
        <v>59574.3</v>
      </c>
      <c r="W18" s="61">
        <v>71792.740000000005</v>
      </c>
      <c r="X18" s="61">
        <v>0</v>
      </c>
      <c r="Y18" s="61">
        <v>0</v>
      </c>
      <c r="Z18" s="61">
        <v>66985.58</v>
      </c>
      <c r="AA18" s="61">
        <v>0</v>
      </c>
      <c r="AB18" s="61">
        <v>0</v>
      </c>
      <c r="AC18" s="61">
        <v>0</v>
      </c>
      <c r="AD18" s="61">
        <v>66972.63</v>
      </c>
      <c r="AE18" s="61">
        <v>0</v>
      </c>
      <c r="AF18" s="61">
        <v>0</v>
      </c>
      <c r="AG18" s="61">
        <v>0</v>
      </c>
      <c r="AH18" s="61">
        <v>77648.73</v>
      </c>
      <c r="AI18" s="61">
        <v>0</v>
      </c>
      <c r="AJ18" s="61">
        <v>19790.990000000002</v>
      </c>
      <c r="AK18" s="61">
        <v>116796.32</v>
      </c>
      <c r="AL18" s="61">
        <v>78059.31</v>
      </c>
      <c r="AM18" s="61">
        <v>0</v>
      </c>
      <c r="AN18" s="61">
        <v>77590.320000000007</v>
      </c>
      <c r="AO18" s="61">
        <v>0</v>
      </c>
      <c r="AP18" s="61">
        <v>0</v>
      </c>
      <c r="AQ18" s="61">
        <v>0</v>
      </c>
      <c r="AR18" s="61">
        <v>0</v>
      </c>
      <c r="AS18" s="61">
        <v>0</v>
      </c>
      <c r="AT18" s="61">
        <v>0</v>
      </c>
      <c r="AU18" s="61">
        <v>0</v>
      </c>
      <c r="AV18" s="61">
        <v>135354.65</v>
      </c>
      <c r="AW18" s="61">
        <v>0</v>
      </c>
      <c r="AX18" s="61">
        <v>0</v>
      </c>
      <c r="AY18" s="61">
        <v>0</v>
      </c>
      <c r="AZ18" s="61">
        <v>0</v>
      </c>
      <c r="BA18" s="61">
        <v>0</v>
      </c>
      <c r="BB18" s="61">
        <v>0</v>
      </c>
      <c r="BC18" s="61">
        <v>67104</v>
      </c>
      <c r="BD18" s="61">
        <v>0</v>
      </c>
      <c r="BE18" s="61">
        <v>0</v>
      </c>
      <c r="BF18" s="61">
        <v>0</v>
      </c>
      <c r="BG18" s="61">
        <v>0</v>
      </c>
      <c r="BH18" s="61">
        <v>0</v>
      </c>
      <c r="BI18" s="61">
        <v>0</v>
      </c>
      <c r="BJ18" s="61">
        <v>0</v>
      </c>
      <c r="BK18" s="61">
        <v>0</v>
      </c>
      <c r="BL18" s="61">
        <v>0</v>
      </c>
      <c r="BM18" s="61">
        <v>0</v>
      </c>
      <c r="BN18" s="61">
        <v>0</v>
      </c>
      <c r="BO18" s="61">
        <v>134262</v>
      </c>
      <c r="BP18" s="61">
        <v>0</v>
      </c>
      <c r="BQ18" s="95">
        <v>0</v>
      </c>
      <c r="BR18" s="61">
        <v>0</v>
      </c>
      <c r="BS18" s="61">
        <v>0</v>
      </c>
      <c r="BT18" s="61">
        <v>0</v>
      </c>
      <c r="BU18" s="61">
        <v>0</v>
      </c>
      <c r="BV18" s="61">
        <v>0</v>
      </c>
      <c r="BW18" s="61">
        <v>0</v>
      </c>
    </row>
    <row r="19" spans="1:75">
      <c r="A19" s="57" t="s">
        <v>110</v>
      </c>
      <c r="B19" s="55">
        <v>0</v>
      </c>
      <c r="C19" s="55">
        <v>0</v>
      </c>
      <c r="D19" s="55">
        <v>330579.75</v>
      </c>
      <c r="E19" s="55">
        <v>0</v>
      </c>
      <c r="F19" s="55">
        <v>0</v>
      </c>
      <c r="G19" s="55">
        <v>0</v>
      </c>
      <c r="H19" s="55">
        <v>0</v>
      </c>
      <c r="I19" s="59">
        <v>0</v>
      </c>
      <c r="J19" s="61">
        <v>0</v>
      </c>
      <c r="K19" s="61">
        <v>0</v>
      </c>
      <c r="L19" s="61">
        <v>11314.12</v>
      </c>
      <c r="M19" s="61">
        <v>0</v>
      </c>
      <c r="N19" s="61">
        <v>226285.23</v>
      </c>
      <c r="O19" s="61">
        <v>0</v>
      </c>
      <c r="P19" s="61">
        <v>189896.22</v>
      </c>
      <c r="Q19" s="61">
        <v>0</v>
      </c>
      <c r="R19" s="61">
        <v>0</v>
      </c>
      <c r="S19" s="61">
        <v>172465.87</v>
      </c>
      <c r="T19" s="61">
        <v>263919.68</v>
      </c>
      <c r="U19" s="61">
        <v>160404.68</v>
      </c>
      <c r="V19" s="61">
        <v>0</v>
      </c>
      <c r="W19" s="61">
        <v>0</v>
      </c>
      <c r="X19" s="61">
        <v>0</v>
      </c>
      <c r="Y19" s="61">
        <v>0</v>
      </c>
      <c r="Z19" s="61">
        <v>291262.56</v>
      </c>
      <c r="AA19" s="61">
        <v>0</v>
      </c>
      <c r="AB19" s="61">
        <v>34968.129999999997</v>
      </c>
      <c r="AC19" s="61">
        <v>341346.43</v>
      </c>
      <c r="AD19" s="61">
        <v>40881.19</v>
      </c>
      <c r="AE19" s="61">
        <v>350983.37</v>
      </c>
      <c r="AF19" s="61">
        <v>0</v>
      </c>
      <c r="AG19" s="61">
        <v>154200.47</v>
      </c>
      <c r="AH19" s="61">
        <v>0</v>
      </c>
      <c r="AI19" s="61">
        <v>0</v>
      </c>
      <c r="AJ19" s="61">
        <v>0</v>
      </c>
      <c r="AK19" s="61">
        <v>48284.86</v>
      </c>
      <c r="AL19" s="61">
        <v>0</v>
      </c>
      <c r="AM19" s="61">
        <v>129362.6</v>
      </c>
      <c r="AN19" s="61">
        <v>135110.57999999999</v>
      </c>
      <c r="AO19" s="61">
        <v>144812.89000000001</v>
      </c>
      <c r="AP19" s="61">
        <v>90475.5</v>
      </c>
      <c r="AQ19" s="61">
        <v>127449.65</v>
      </c>
      <c r="AR19" s="61">
        <v>135164.97</v>
      </c>
      <c r="AS19" s="61">
        <v>0</v>
      </c>
      <c r="AT19" s="61">
        <v>0</v>
      </c>
      <c r="AU19" s="61">
        <v>0</v>
      </c>
      <c r="AV19" s="61">
        <v>0</v>
      </c>
      <c r="AW19" s="61">
        <v>160997.1</v>
      </c>
      <c r="AX19" s="61">
        <v>115978.61</v>
      </c>
      <c r="AY19" s="61">
        <v>0</v>
      </c>
      <c r="AZ19" s="61">
        <v>254973.22</v>
      </c>
      <c r="BA19" s="61">
        <v>0</v>
      </c>
      <c r="BB19" s="61">
        <v>136429</v>
      </c>
      <c r="BC19" s="61">
        <v>0</v>
      </c>
      <c r="BD19" s="61">
        <v>121378</v>
      </c>
      <c r="BE19" s="61">
        <v>145100</v>
      </c>
      <c r="BF19" s="61">
        <v>0</v>
      </c>
      <c r="BG19" s="61">
        <v>19170</v>
      </c>
      <c r="BH19" s="61">
        <v>169609</v>
      </c>
      <c r="BI19" s="61">
        <v>15975</v>
      </c>
      <c r="BJ19" s="61">
        <v>265180</v>
      </c>
      <c r="BK19" s="61">
        <v>0</v>
      </c>
      <c r="BL19" s="61">
        <v>302299</v>
      </c>
      <c r="BM19" s="61">
        <v>199141</v>
      </c>
      <c r="BN19" s="61">
        <v>0</v>
      </c>
      <c r="BO19" s="61">
        <v>0</v>
      </c>
      <c r="BP19" s="61">
        <v>358522</v>
      </c>
      <c r="BQ19" s="95">
        <v>0</v>
      </c>
      <c r="BR19" s="61">
        <v>0</v>
      </c>
      <c r="BS19" s="61">
        <v>143516</v>
      </c>
      <c r="BT19" s="61">
        <v>0</v>
      </c>
      <c r="BU19" s="61">
        <v>101096</v>
      </c>
      <c r="BV19" s="61">
        <v>141069</v>
      </c>
      <c r="BW19" s="61">
        <v>0</v>
      </c>
    </row>
    <row r="20" spans="1:75">
      <c r="A20" s="54" t="s">
        <v>111</v>
      </c>
      <c r="B20" s="55">
        <v>0</v>
      </c>
      <c r="C20" s="55">
        <v>0</v>
      </c>
      <c r="D20" s="55">
        <v>0</v>
      </c>
      <c r="E20" s="55">
        <v>0</v>
      </c>
      <c r="F20" s="56">
        <v>0</v>
      </c>
      <c r="G20" s="56">
        <v>0</v>
      </c>
      <c r="H20" s="56">
        <v>0</v>
      </c>
      <c r="I20" s="59">
        <v>0</v>
      </c>
      <c r="J20" s="61">
        <v>0</v>
      </c>
      <c r="K20" s="61">
        <v>0</v>
      </c>
      <c r="L20" s="61">
        <v>0</v>
      </c>
      <c r="M20" s="61">
        <v>0</v>
      </c>
      <c r="N20" s="61">
        <v>0</v>
      </c>
      <c r="O20" s="61">
        <v>0</v>
      </c>
      <c r="P20" s="61">
        <v>0</v>
      </c>
      <c r="Q20" s="61">
        <v>0</v>
      </c>
      <c r="R20" s="61">
        <v>0</v>
      </c>
      <c r="S20" s="61">
        <v>0</v>
      </c>
      <c r="T20" s="61">
        <v>16595.36</v>
      </c>
      <c r="U20" s="61">
        <v>0</v>
      </c>
      <c r="V20" s="61">
        <v>0</v>
      </c>
      <c r="W20" s="61">
        <v>0</v>
      </c>
      <c r="X20" s="61">
        <v>0</v>
      </c>
      <c r="Y20" s="61">
        <v>0</v>
      </c>
      <c r="Z20" s="61">
        <v>0</v>
      </c>
      <c r="AA20" s="61">
        <v>0</v>
      </c>
      <c r="AB20" s="61">
        <v>0</v>
      </c>
      <c r="AC20" s="61">
        <v>0</v>
      </c>
      <c r="AD20" s="61">
        <v>0</v>
      </c>
      <c r="AE20" s="61">
        <v>0</v>
      </c>
      <c r="AF20" s="61">
        <v>0</v>
      </c>
      <c r="AG20" s="61">
        <v>0</v>
      </c>
      <c r="AH20" s="61">
        <v>0</v>
      </c>
      <c r="AI20" s="61">
        <v>0</v>
      </c>
      <c r="AJ20" s="61">
        <v>0</v>
      </c>
      <c r="AK20" s="61">
        <v>0</v>
      </c>
      <c r="AL20" s="61">
        <v>0</v>
      </c>
      <c r="AM20" s="61">
        <v>0</v>
      </c>
      <c r="AN20" s="61">
        <v>0</v>
      </c>
      <c r="AO20" s="61">
        <v>0</v>
      </c>
      <c r="AP20" s="61">
        <v>0</v>
      </c>
      <c r="AQ20" s="61">
        <v>0</v>
      </c>
      <c r="AR20" s="61">
        <v>0</v>
      </c>
      <c r="AS20" s="61">
        <v>0</v>
      </c>
      <c r="AT20" s="61">
        <v>0</v>
      </c>
      <c r="AU20" s="61">
        <v>0</v>
      </c>
      <c r="AV20" s="61">
        <v>0</v>
      </c>
      <c r="AW20" s="61">
        <v>0</v>
      </c>
      <c r="AX20" s="61">
        <v>0</v>
      </c>
      <c r="AY20" s="61">
        <v>0</v>
      </c>
      <c r="AZ20" s="61">
        <v>0</v>
      </c>
      <c r="BA20" s="61">
        <v>0</v>
      </c>
      <c r="BB20" s="61">
        <v>0</v>
      </c>
      <c r="BC20" s="61">
        <v>0</v>
      </c>
      <c r="BD20" s="61">
        <v>0</v>
      </c>
      <c r="BE20" s="61">
        <v>0</v>
      </c>
      <c r="BF20" s="61">
        <v>0</v>
      </c>
      <c r="BG20" s="61">
        <v>0</v>
      </c>
      <c r="BH20" s="61">
        <v>0</v>
      </c>
      <c r="BI20" s="61">
        <v>0</v>
      </c>
      <c r="BJ20" s="61">
        <v>0</v>
      </c>
      <c r="BK20" s="61">
        <v>0</v>
      </c>
      <c r="BL20" s="61">
        <v>0</v>
      </c>
      <c r="BM20" s="61">
        <v>0</v>
      </c>
      <c r="BN20" s="61">
        <v>0</v>
      </c>
      <c r="BO20" s="61">
        <v>0</v>
      </c>
      <c r="BP20" s="61">
        <v>0</v>
      </c>
      <c r="BQ20" s="95">
        <v>0</v>
      </c>
      <c r="BR20" s="61">
        <v>0</v>
      </c>
      <c r="BS20" s="61">
        <v>0</v>
      </c>
      <c r="BT20" s="61">
        <v>0</v>
      </c>
      <c r="BU20" s="61">
        <v>0</v>
      </c>
      <c r="BV20" s="61">
        <v>0</v>
      </c>
      <c r="BW20" s="61">
        <v>0</v>
      </c>
    </row>
    <row r="21" spans="1:75">
      <c r="A21" s="54" t="s">
        <v>44</v>
      </c>
      <c r="B21" s="61">
        <v>0</v>
      </c>
      <c r="C21" s="61">
        <v>0</v>
      </c>
      <c r="D21" s="61">
        <v>0</v>
      </c>
      <c r="E21" s="61">
        <v>0</v>
      </c>
      <c r="F21" s="61">
        <v>0</v>
      </c>
      <c r="G21" s="61">
        <v>0</v>
      </c>
      <c r="H21" s="61">
        <v>0</v>
      </c>
      <c r="I21" s="61">
        <v>0</v>
      </c>
      <c r="J21" s="61">
        <v>0</v>
      </c>
      <c r="K21" s="61">
        <v>0</v>
      </c>
      <c r="L21" s="61">
        <v>0</v>
      </c>
      <c r="M21" s="61">
        <v>0</v>
      </c>
      <c r="N21" s="61">
        <v>0</v>
      </c>
      <c r="O21" s="61">
        <v>0</v>
      </c>
      <c r="P21" s="61">
        <v>0</v>
      </c>
      <c r="Q21" s="61">
        <v>0</v>
      </c>
      <c r="R21" s="61">
        <v>0</v>
      </c>
      <c r="S21" s="61">
        <v>0</v>
      </c>
      <c r="T21" s="61">
        <v>0</v>
      </c>
      <c r="U21" s="61">
        <v>0</v>
      </c>
      <c r="V21" s="61">
        <v>0</v>
      </c>
      <c r="W21" s="61">
        <v>0</v>
      </c>
      <c r="X21" s="61">
        <v>0</v>
      </c>
      <c r="Y21" s="61">
        <v>0</v>
      </c>
      <c r="Z21" s="61">
        <v>0</v>
      </c>
      <c r="AA21" s="61">
        <v>0</v>
      </c>
      <c r="AB21" s="61">
        <v>0</v>
      </c>
      <c r="AC21" s="61">
        <v>0</v>
      </c>
      <c r="AD21" s="61">
        <v>0</v>
      </c>
      <c r="AE21" s="61">
        <v>0</v>
      </c>
      <c r="AF21" s="61">
        <v>0</v>
      </c>
      <c r="AG21" s="61">
        <v>0</v>
      </c>
      <c r="AH21" s="61">
        <v>0</v>
      </c>
      <c r="AI21" s="61">
        <v>0</v>
      </c>
      <c r="AJ21" s="61">
        <v>0</v>
      </c>
      <c r="AK21" s="61">
        <v>0</v>
      </c>
      <c r="AL21" s="61">
        <v>0</v>
      </c>
      <c r="AM21" s="61">
        <v>0</v>
      </c>
      <c r="AN21" s="61">
        <v>0</v>
      </c>
      <c r="AO21" s="61">
        <v>0</v>
      </c>
      <c r="AP21" s="61">
        <v>0</v>
      </c>
      <c r="AQ21" s="61">
        <v>0</v>
      </c>
      <c r="AR21" s="61">
        <v>0</v>
      </c>
      <c r="AS21" s="61">
        <v>0</v>
      </c>
      <c r="AT21" s="61">
        <v>0</v>
      </c>
      <c r="AU21" s="61">
        <v>0</v>
      </c>
      <c r="AV21" s="61">
        <v>0</v>
      </c>
      <c r="AW21" s="61">
        <v>0</v>
      </c>
      <c r="AX21" s="61">
        <v>0</v>
      </c>
      <c r="AY21" s="61">
        <v>0</v>
      </c>
      <c r="AZ21" s="61">
        <v>0</v>
      </c>
      <c r="BA21" s="61">
        <v>0</v>
      </c>
      <c r="BB21" s="61">
        <v>0</v>
      </c>
      <c r="BC21" s="61">
        <v>0</v>
      </c>
      <c r="BD21" s="61">
        <v>0</v>
      </c>
      <c r="BE21" s="61">
        <v>0</v>
      </c>
      <c r="BF21" s="61">
        <v>0</v>
      </c>
      <c r="BG21" s="61">
        <v>0</v>
      </c>
      <c r="BH21" s="61">
        <v>0</v>
      </c>
      <c r="BI21" s="61">
        <v>0</v>
      </c>
      <c r="BJ21" s="61">
        <v>0</v>
      </c>
      <c r="BK21" s="61">
        <v>0</v>
      </c>
      <c r="BL21" s="61">
        <v>0</v>
      </c>
      <c r="BM21" s="61">
        <v>0</v>
      </c>
      <c r="BN21" s="61">
        <v>0</v>
      </c>
      <c r="BO21" s="61">
        <v>0</v>
      </c>
      <c r="BP21" s="61">
        <v>0</v>
      </c>
      <c r="BQ21" s="95">
        <v>0</v>
      </c>
      <c r="BR21" s="61">
        <v>0</v>
      </c>
      <c r="BS21" s="61">
        <v>0</v>
      </c>
      <c r="BT21" s="61">
        <v>0</v>
      </c>
      <c r="BU21" s="61">
        <v>0</v>
      </c>
      <c r="BV21" s="61">
        <v>0</v>
      </c>
      <c r="BW21" s="61">
        <v>0</v>
      </c>
    </row>
    <row r="22" spans="1:75">
      <c r="A22" s="54" t="s">
        <v>112</v>
      </c>
      <c r="B22" s="55">
        <v>0</v>
      </c>
      <c r="C22" s="55">
        <v>0</v>
      </c>
      <c r="D22" s="55">
        <v>0</v>
      </c>
      <c r="E22" s="55">
        <v>0</v>
      </c>
      <c r="F22" s="55">
        <v>0</v>
      </c>
      <c r="G22" s="55">
        <v>0</v>
      </c>
      <c r="H22" s="55">
        <v>0</v>
      </c>
      <c r="I22" s="55">
        <v>0</v>
      </c>
      <c r="J22" s="55">
        <v>0</v>
      </c>
      <c r="K22" s="55">
        <v>0</v>
      </c>
      <c r="L22" s="55">
        <v>0</v>
      </c>
      <c r="M22" s="55">
        <v>0</v>
      </c>
      <c r="N22" s="55">
        <v>0</v>
      </c>
      <c r="O22" s="55">
        <v>0</v>
      </c>
      <c r="P22" s="55">
        <v>0</v>
      </c>
      <c r="Q22" s="55">
        <v>0</v>
      </c>
      <c r="R22" s="55">
        <v>0</v>
      </c>
      <c r="S22" s="55">
        <v>0</v>
      </c>
      <c r="T22" s="55">
        <v>0</v>
      </c>
      <c r="U22" s="55">
        <v>0</v>
      </c>
      <c r="V22" s="55">
        <v>0</v>
      </c>
      <c r="W22" s="55">
        <v>0</v>
      </c>
      <c r="X22" s="55">
        <v>0</v>
      </c>
      <c r="Y22" s="55">
        <v>0</v>
      </c>
      <c r="Z22" s="55">
        <v>0</v>
      </c>
      <c r="AA22" s="55">
        <v>0</v>
      </c>
      <c r="AB22" s="55">
        <v>0</v>
      </c>
      <c r="AC22" s="55">
        <v>0</v>
      </c>
      <c r="AD22" s="55">
        <v>0</v>
      </c>
      <c r="AE22" s="55">
        <v>0</v>
      </c>
      <c r="AF22" s="55">
        <v>0</v>
      </c>
      <c r="AG22" s="55">
        <v>0</v>
      </c>
      <c r="AH22" s="55">
        <v>0</v>
      </c>
      <c r="AI22" s="55">
        <v>0</v>
      </c>
      <c r="AJ22" s="55">
        <v>0</v>
      </c>
      <c r="AK22" s="55">
        <v>0</v>
      </c>
      <c r="AL22" s="55">
        <v>0</v>
      </c>
      <c r="AM22" s="55">
        <v>0</v>
      </c>
      <c r="AN22" s="55">
        <v>0</v>
      </c>
      <c r="AO22" s="55">
        <v>0</v>
      </c>
      <c r="AP22" s="55">
        <v>0</v>
      </c>
      <c r="AQ22" s="55">
        <v>0</v>
      </c>
      <c r="AR22" s="55">
        <v>0</v>
      </c>
      <c r="AS22" s="55">
        <v>0</v>
      </c>
      <c r="AT22" s="55">
        <v>0</v>
      </c>
      <c r="AU22" s="55">
        <v>0</v>
      </c>
      <c r="AV22" s="55">
        <v>0</v>
      </c>
      <c r="AW22" s="55">
        <v>0</v>
      </c>
      <c r="AX22" s="55">
        <v>0</v>
      </c>
      <c r="AY22" s="55">
        <v>0</v>
      </c>
      <c r="AZ22" s="55">
        <v>0</v>
      </c>
      <c r="BA22" s="55">
        <v>0</v>
      </c>
      <c r="BB22" s="55">
        <v>0</v>
      </c>
      <c r="BC22" s="55">
        <v>0</v>
      </c>
      <c r="BD22" s="55">
        <v>0</v>
      </c>
      <c r="BE22" s="55">
        <v>0</v>
      </c>
      <c r="BF22" s="61">
        <v>349145</v>
      </c>
      <c r="BG22" s="61">
        <v>0</v>
      </c>
      <c r="BH22" s="61">
        <v>0</v>
      </c>
      <c r="BI22" s="61">
        <v>0</v>
      </c>
      <c r="BJ22" s="61">
        <v>0</v>
      </c>
      <c r="BK22" s="61">
        <v>0</v>
      </c>
      <c r="BL22" s="61">
        <v>0</v>
      </c>
      <c r="BM22" s="61">
        <v>0</v>
      </c>
      <c r="BN22" s="61">
        <v>0</v>
      </c>
      <c r="BO22" s="61">
        <v>182766</v>
      </c>
      <c r="BP22" s="61">
        <v>0</v>
      </c>
      <c r="BQ22" s="95">
        <v>0</v>
      </c>
      <c r="BR22" s="61">
        <v>266308</v>
      </c>
      <c r="BS22" s="61">
        <v>0</v>
      </c>
      <c r="BT22" s="61">
        <v>0</v>
      </c>
      <c r="BU22" s="61">
        <v>0</v>
      </c>
      <c r="BV22" s="61">
        <v>0</v>
      </c>
      <c r="BW22" s="61">
        <v>0</v>
      </c>
    </row>
    <row r="23" spans="1:75">
      <c r="A23" s="54" t="s">
        <v>92</v>
      </c>
      <c r="B23" s="55">
        <v>100731.75</v>
      </c>
      <c r="C23" s="55">
        <v>63155.38</v>
      </c>
      <c r="D23" s="55">
        <v>0</v>
      </c>
      <c r="E23" s="55">
        <v>104355.19</v>
      </c>
      <c r="F23" s="55">
        <v>0</v>
      </c>
      <c r="G23" s="55">
        <v>100439.2</v>
      </c>
      <c r="H23" s="55">
        <v>198541.98</v>
      </c>
      <c r="I23" s="59">
        <v>195805.17</v>
      </c>
      <c r="J23" s="61">
        <v>106337.45</v>
      </c>
      <c r="K23" s="61">
        <v>105440.87</v>
      </c>
      <c r="L23" s="61">
        <v>106273.8</v>
      </c>
      <c r="M23" s="61">
        <v>103825.8</v>
      </c>
      <c r="N23" s="61">
        <v>0</v>
      </c>
      <c r="O23" s="61">
        <v>0</v>
      </c>
      <c r="P23" s="61">
        <v>103967.7</v>
      </c>
      <c r="Q23" s="61">
        <v>0</v>
      </c>
      <c r="R23" s="61">
        <v>103123.07</v>
      </c>
      <c r="S23" s="61">
        <v>0</v>
      </c>
      <c r="T23" s="61">
        <v>0</v>
      </c>
      <c r="U23" s="61">
        <v>0</v>
      </c>
      <c r="V23" s="61">
        <v>214037.21</v>
      </c>
      <c r="W23" s="61">
        <v>0</v>
      </c>
      <c r="X23" s="61">
        <v>0</v>
      </c>
      <c r="Y23" s="61">
        <v>0</v>
      </c>
      <c r="Z23" s="61">
        <v>0</v>
      </c>
      <c r="AA23" s="61">
        <v>107751.39</v>
      </c>
      <c r="AB23" s="61">
        <v>107626.93</v>
      </c>
      <c r="AC23" s="61">
        <v>0</v>
      </c>
      <c r="AD23" s="61">
        <v>96248.83</v>
      </c>
      <c r="AE23" s="61">
        <v>0</v>
      </c>
      <c r="AF23" s="61">
        <v>94871.65</v>
      </c>
      <c r="AG23" s="61">
        <v>0</v>
      </c>
      <c r="AH23" s="61">
        <v>0</v>
      </c>
      <c r="AI23" s="61">
        <v>0</v>
      </c>
      <c r="AJ23" s="61">
        <v>0</v>
      </c>
      <c r="AK23" s="61">
        <v>0</v>
      </c>
      <c r="AL23" s="61">
        <v>0</v>
      </c>
      <c r="AM23" s="61">
        <v>0</v>
      </c>
      <c r="AN23" s="61">
        <v>0</v>
      </c>
      <c r="AO23" s="61">
        <v>113067.9</v>
      </c>
      <c r="AP23" s="61">
        <v>0</v>
      </c>
      <c r="AQ23" s="61">
        <v>0</v>
      </c>
      <c r="AR23" s="61">
        <v>229058.06</v>
      </c>
      <c r="AS23" s="61">
        <v>0</v>
      </c>
      <c r="AT23" s="61">
        <v>0</v>
      </c>
      <c r="AU23" s="61">
        <v>108017.19</v>
      </c>
      <c r="AV23" s="61">
        <v>0</v>
      </c>
      <c r="AW23" s="61">
        <v>0</v>
      </c>
      <c r="AX23" s="61">
        <v>113112.29</v>
      </c>
      <c r="AY23" s="61">
        <v>0</v>
      </c>
      <c r="AZ23" s="61">
        <v>112775.69</v>
      </c>
      <c r="BA23" s="61">
        <v>0</v>
      </c>
      <c r="BB23" s="61">
        <v>0</v>
      </c>
      <c r="BC23" s="61">
        <v>0</v>
      </c>
      <c r="BD23" s="61">
        <v>112654</v>
      </c>
      <c r="BE23" s="61">
        <v>0</v>
      </c>
      <c r="BF23" s="61">
        <v>0</v>
      </c>
      <c r="BG23" s="61">
        <v>0</v>
      </c>
      <c r="BH23" s="61">
        <v>0</v>
      </c>
      <c r="BI23" s="61">
        <v>0</v>
      </c>
      <c r="BJ23" s="61">
        <v>111289</v>
      </c>
      <c r="BK23" s="61">
        <v>0</v>
      </c>
      <c r="BL23" s="61">
        <v>110036</v>
      </c>
      <c r="BM23" s="61">
        <v>108939</v>
      </c>
      <c r="BN23" s="61">
        <v>109213</v>
      </c>
      <c r="BO23" s="61">
        <v>0</v>
      </c>
      <c r="BP23" s="61">
        <v>0</v>
      </c>
      <c r="BQ23" s="95">
        <v>0</v>
      </c>
      <c r="BR23" s="61">
        <v>0</v>
      </c>
      <c r="BS23" s="61">
        <v>0</v>
      </c>
      <c r="BT23" s="61">
        <v>0</v>
      </c>
      <c r="BU23" s="61">
        <v>114879</v>
      </c>
      <c r="BV23" s="61">
        <v>0</v>
      </c>
      <c r="BW23" s="61">
        <v>104823</v>
      </c>
    </row>
    <row r="24" spans="1:75">
      <c r="A24" s="54" t="s">
        <v>45</v>
      </c>
      <c r="B24" s="55">
        <v>97738.9</v>
      </c>
      <c r="C24" s="55">
        <v>0</v>
      </c>
      <c r="D24" s="55">
        <v>0</v>
      </c>
      <c r="E24" s="55">
        <v>84723.56</v>
      </c>
      <c r="F24" s="55">
        <v>0</v>
      </c>
      <c r="G24" s="55">
        <v>0</v>
      </c>
      <c r="H24" s="55">
        <v>99228.81</v>
      </c>
      <c r="I24" s="59">
        <v>27933.98</v>
      </c>
      <c r="J24" s="61">
        <v>0</v>
      </c>
      <c r="K24" s="61">
        <v>0</v>
      </c>
      <c r="L24" s="61">
        <v>67567.5</v>
      </c>
      <c r="M24" s="61">
        <v>0</v>
      </c>
      <c r="N24" s="61">
        <v>0</v>
      </c>
      <c r="O24" s="61">
        <v>0</v>
      </c>
      <c r="P24" s="61">
        <v>30917.03</v>
      </c>
      <c r="Q24" s="61">
        <v>0</v>
      </c>
      <c r="R24" s="61">
        <v>54160.76</v>
      </c>
      <c r="S24" s="61">
        <v>0</v>
      </c>
      <c r="T24" s="61">
        <v>0</v>
      </c>
      <c r="U24" s="61">
        <v>121725.83</v>
      </c>
      <c r="V24" s="61">
        <v>0</v>
      </c>
      <c r="W24" s="61">
        <v>0</v>
      </c>
      <c r="X24" s="61">
        <v>0</v>
      </c>
      <c r="Y24" s="61">
        <v>0</v>
      </c>
      <c r="Z24" s="61">
        <v>2201.36</v>
      </c>
      <c r="AA24" s="61">
        <v>0</v>
      </c>
      <c r="AB24" s="61">
        <v>225584.7</v>
      </c>
      <c r="AC24" s="61">
        <v>0</v>
      </c>
      <c r="AD24" s="61">
        <v>0</v>
      </c>
      <c r="AE24" s="61">
        <v>0</v>
      </c>
      <c r="AF24" s="61">
        <v>0</v>
      </c>
      <c r="AG24" s="61">
        <v>0</v>
      </c>
      <c r="AH24" s="61">
        <v>0</v>
      </c>
      <c r="AI24" s="61">
        <v>0</v>
      </c>
      <c r="AJ24" s="61">
        <v>0</v>
      </c>
      <c r="AK24" s="61">
        <v>10.8</v>
      </c>
      <c r="AL24" s="61">
        <v>279150</v>
      </c>
      <c r="AM24" s="61">
        <v>0</v>
      </c>
      <c r="AN24" s="61">
        <v>85536</v>
      </c>
      <c r="AO24" s="61">
        <v>0</v>
      </c>
      <c r="AP24" s="61">
        <v>0</v>
      </c>
      <c r="AQ24" s="61">
        <v>49920</v>
      </c>
      <c r="AR24" s="61">
        <v>0</v>
      </c>
      <c r="AS24" s="61">
        <v>0</v>
      </c>
      <c r="AT24" s="61">
        <v>1839.18</v>
      </c>
      <c r="AU24" s="61">
        <v>0</v>
      </c>
      <c r="AV24" s="61">
        <v>0</v>
      </c>
      <c r="AW24" s="61">
        <v>0</v>
      </c>
      <c r="AX24" s="61">
        <v>0</v>
      </c>
      <c r="AY24" s="61">
        <v>28320</v>
      </c>
      <c r="AZ24" s="61">
        <v>0</v>
      </c>
      <c r="BA24" s="61">
        <v>0</v>
      </c>
      <c r="BB24" s="61">
        <v>0</v>
      </c>
      <c r="BC24" s="61">
        <v>0</v>
      </c>
      <c r="BD24" s="61">
        <v>0</v>
      </c>
      <c r="BE24" s="61">
        <v>0</v>
      </c>
      <c r="BF24" s="61">
        <v>0</v>
      </c>
      <c r="BG24" s="61">
        <v>0</v>
      </c>
      <c r="BH24" s="61">
        <v>0</v>
      </c>
      <c r="BI24" s="61">
        <v>0</v>
      </c>
      <c r="BJ24" s="61">
        <v>0</v>
      </c>
      <c r="BK24" s="61">
        <v>0</v>
      </c>
      <c r="BL24" s="61">
        <v>0</v>
      </c>
      <c r="BM24" s="61">
        <v>0</v>
      </c>
      <c r="BN24" s="61">
        <v>39720</v>
      </c>
      <c r="BO24" s="61">
        <v>84537</v>
      </c>
      <c r="BP24" s="61">
        <v>0</v>
      </c>
      <c r="BQ24" s="95">
        <v>0</v>
      </c>
      <c r="BR24" s="61">
        <v>0</v>
      </c>
      <c r="BS24" s="61">
        <v>224131</v>
      </c>
      <c r="BT24" s="61">
        <v>0</v>
      </c>
      <c r="BU24" s="61">
        <v>39720</v>
      </c>
      <c r="BV24" s="61">
        <v>224503</v>
      </c>
      <c r="BW24" s="61">
        <v>157510</v>
      </c>
    </row>
    <row r="25" spans="1:75">
      <c r="A25" s="54" t="s">
        <v>27</v>
      </c>
      <c r="B25" s="55">
        <v>6307493.2800000003</v>
      </c>
      <c r="C25" s="55">
        <v>1503214.08</v>
      </c>
      <c r="D25" s="55">
        <v>12353972.130000001</v>
      </c>
      <c r="E25" s="55">
        <v>1697710.87</v>
      </c>
      <c r="F25" s="56">
        <v>0</v>
      </c>
      <c r="G25" s="56">
        <v>1570113.48</v>
      </c>
      <c r="H25" s="56">
        <v>45532.56</v>
      </c>
      <c r="I25" s="59">
        <v>1629606.07</v>
      </c>
      <c r="J25" s="61">
        <v>549368.52</v>
      </c>
      <c r="K25" s="61">
        <v>387944.18</v>
      </c>
      <c r="L25" s="61">
        <v>687674.02</v>
      </c>
      <c r="M25" s="61">
        <v>1953465.89</v>
      </c>
      <c r="N25" s="61">
        <v>3341837</v>
      </c>
      <c r="O25" s="61">
        <v>947629.03</v>
      </c>
      <c r="P25" s="61">
        <v>3737757.28</v>
      </c>
      <c r="Q25" s="61">
        <v>1103841.24</v>
      </c>
      <c r="R25" s="61">
        <v>1149114.1200000001</v>
      </c>
      <c r="S25" s="61">
        <v>5121328.87</v>
      </c>
      <c r="T25" s="61">
        <v>1416682.96</v>
      </c>
      <c r="U25" s="61">
        <v>5688949.6699999999</v>
      </c>
      <c r="V25" s="61">
        <v>125020.26</v>
      </c>
      <c r="W25" s="61">
        <v>434994.06</v>
      </c>
      <c r="X25" s="61">
        <v>16730868.73</v>
      </c>
      <c r="Y25" s="61">
        <v>4295857.49</v>
      </c>
      <c r="Z25" s="61">
        <v>8340551.9699999997</v>
      </c>
      <c r="AA25" s="61">
        <v>983134.21</v>
      </c>
      <c r="AB25" s="61">
        <v>4768398.74</v>
      </c>
      <c r="AC25" s="61">
        <v>13496383.609999999</v>
      </c>
      <c r="AD25" s="61">
        <v>970330.79</v>
      </c>
      <c r="AE25" s="61">
        <v>15319457.24</v>
      </c>
      <c r="AF25" s="61">
        <v>27636709.710000001</v>
      </c>
      <c r="AG25" s="61">
        <v>2830786.49</v>
      </c>
      <c r="AH25" s="61">
        <v>502884.42</v>
      </c>
      <c r="AI25" s="61">
        <v>0</v>
      </c>
      <c r="AJ25" s="61">
        <v>1365141.11</v>
      </c>
      <c r="AK25" s="61">
        <v>2269650.6800000002</v>
      </c>
      <c r="AL25" s="61">
        <v>3112837.43</v>
      </c>
      <c r="AM25" s="61">
        <v>11798542.630000001</v>
      </c>
      <c r="AN25" s="61">
        <v>5839739.6299999999</v>
      </c>
      <c r="AO25" s="61">
        <v>8128010.0700000003</v>
      </c>
      <c r="AP25" s="61">
        <v>359774.93</v>
      </c>
      <c r="AQ25" s="61">
        <v>3509357.15</v>
      </c>
      <c r="AR25" s="61">
        <v>4751620.8899999997</v>
      </c>
      <c r="AS25" s="61">
        <v>914857.33</v>
      </c>
      <c r="AT25" s="61">
        <v>3397864.68</v>
      </c>
      <c r="AU25" s="61">
        <v>0</v>
      </c>
      <c r="AV25" s="61">
        <v>681695.79</v>
      </c>
      <c r="AW25" s="61">
        <v>3758303.41</v>
      </c>
      <c r="AX25" s="61">
        <v>2237991.19</v>
      </c>
      <c r="AY25" s="61">
        <v>1514334.16</v>
      </c>
      <c r="AZ25" s="61">
        <v>17523975.84</v>
      </c>
      <c r="BA25" s="61">
        <v>3928390</v>
      </c>
      <c r="BB25" s="61">
        <v>226487</v>
      </c>
      <c r="BC25" s="61">
        <v>6718154</v>
      </c>
      <c r="BD25" s="61">
        <v>2195499</v>
      </c>
      <c r="BE25" s="61">
        <v>4827395</v>
      </c>
      <c r="BF25" s="61">
        <v>1183261</v>
      </c>
      <c r="BG25" s="61">
        <v>1156144</v>
      </c>
      <c r="BH25" s="61">
        <v>0</v>
      </c>
      <c r="BI25" s="61">
        <v>20259063</v>
      </c>
      <c r="BJ25" s="61">
        <v>4770492</v>
      </c>
      <c r="BK25" s="61">
        <v>1730738</v>
      </c>
      <c r="BL25" s="61">
        <v>5851168</v>
      </c>
      <c r="BM25" s="61">
        <v>20024943</v>
      </c>
      <c r="BN25" s="61">
        <v>2388153</v>
      </c>
      <c r="BO25" s="61">
        <v>5160733</v>
      </c>
      <c r="BP25" s="61">
        <v>15618833</v>
      </c>
      <c r="BQ25" s="95">
        <v>15912080</v>
      </c>
      <c r="BR25" s="61">
        <v>1210738</v>
      </c>
      <c r="BS25" s="61">
        <v>0</v>
      </c>
      <c r="BT25" s="61">
        <v>6544428</v>
      </c>
      <c r="BU25" s="61">
        <v>2733545</v>
      </c>
      <c r="BV25" s="61">
        <v>2226466</v>
      </c>
      <c r="BW25" s="61">
        <v>896100</v>
      </c>
    </row>
    <row r="26" spans="1:75">
      <c r="A26" s="54" t="s">
        <v>113</v>
      </c>
      <c r="B26" s="55">
        <v>0</v>
      </c>
      <c r="C26" s="55">
        <v>0</v>
      </c>
      <c r="D26" s="55">
        <v>0</v>
      </c>
      <c r="E26" s="55">
        <v>37530</v>
      </c>
      <c r="F26" s="56">
        <v>0</v>
      </c>
      <c r="G26" s="56">
        <v>0</v>
      </c>
      <c r="H26" s="56">
        <v>0</v>
      </c>
      <c r="I26" s="59">
        <v>0</v>
      </c>
      <c r="J26" s="61">
        <v>0</v>
      </c>
      <c r="K26" s="61">
        <v>0</v>
      </c>
      <c r="L26" s="61">
        <v>0</v>
      </c>
      <c r="M26" s="61">
        <v>0</v>
      </c>
      <c r="N26" s="61">
        <v>0</v>
      </c>
      <c r="O26" s="61">
        <v>0</v>
      </c>
      <c r="P26" s="61">
        <v>0</v>
      </c>
      <c r="Q26" s="61">
        <v>0</v>
      </c>
      <c r="R26" s="61">
        <v>0</v>
      </c>
      <c r="S26" s="61">
        <v>0</v>
      </c>
      <c r="T26" s="61">
        <v>0</v>
      </c>
      <c r="U26" s="61">
        <v>0</v>
      </c>
      <c r="V26" s="61">
        <v>0</v>
      </c>
      <c r="W26" s="61">
        <v>0</v>
      </c>
      <c r="X26" s="61">
        <v>0</v>
      </c>
      <c r="Y26" s="61">
        <v>0</v>
      </c>
      <c r="Z26" s="61">
        <v>0</v>
      </c>
      <c r="AA26" s="61">
        <v>0</v>
      </c>
      <c r="AB26" s="61">
        <v>0</v>
      </c>
      <c r="AC26" s="61">
        <v>0</v>
      </c>
      <c r="AD26" s="61">
        <v>0</v>
      </c>
      <c r="AE26" s="61">
        <v>0</v>
      </c>
      <c r="AF26" s="61">
        <v>0</v>
      </c>
      <c r="AG26" s="61">
        <v>0</v>
      </c>
      <c r="AH26" s="61">
        <v>0</v>
      </c>
      <c r="AI26" s="61">
        <v>0</v>
      </c>
      <c r="AJ26" s="61">
        <v>0</v>
      </c>
      <c r="AK26" s="61">
        <v>0</v>
      </c>
      <c r="AL26" s="61">
        <v>0</v>
      </c>
      <c r="AM26" s="61">
        <v>0</v>
      </c>
      <c r="AN26" s="61">
        <v>0</v>
      </c>
      <c r="AO26" s="61">
        <v>0</v>
      </c>
      <c r="AP26" s="61">
        <v>0</v>
      </c>
      <c r="AQ26" s="61">
        <v>0</v>
      </c>
      <c r="AR26" s="61">
        <v>0</v>
      </c>
      <c r="AS26" s="61">
        <v>0</v>
      </c>
      <c r="AT26" s="61">
        <v>0</v>
      </c>
      <c r="AU26" s="61">
        <v>0</v>
      </c>
      <c r="AV26" s="61">
        <v>0</v>
      </c>
      <c r="AW26" s="61">
        <v>0</v>
      </c>
      <c r="AX26" s="61">
        <v>0</v>
      </c>
      <c r="AY26" s="61">
        <v>0</v>
      </c>
      <c r="AZ26" s="61">
        <v>0</v>
      </c>
      <c r="BA26" s="61">
        <v>0</v>
      </c>
      <c r="BB26" s="61">
        <v>0</v>
      </c>
      <c r="BC26" s="61">
        <v>0</v>
      </c>
      <c r="BD26" s="61">
        <v>0</v>
      </c>
      <c r="BE26" s="61">
        <v>0</v>
      </c>
      <c r="BF26" s="61">
        <v>0</v>
      </c>
      <c r="BG26" s="61">
        <v>0</v>
      </c>
      <c r="BH26" s="61">
        <v>0</v>
      </c>
      <c r="BI26" s="61">
        <v>0</v>
      </c>
      <c r="BJ26" s="61">
        <v>0</v>
      </c>
      <c r="BK26" s="61">
        <v>0</v>
      </c>
      <c r="BL26" s="61">
        <v>0</v>
      </c>
      <c r="BM26" s="61">
        <v>0</v>
      </c>
      <c r="BN26" s="61">
        <v>0</v>
      </c>
      <c r="BO26" s="61">
        <v>0</v>
      </c>
      <c r="BP26" s="61">
        <v>0</v>
      </c>
      <c r="BQ26" s="95">
        <v>0</v>
      </c>
      <c r="BR26" s="61">
        <v>0</v>
      </c>
      <c r="BS26" s="61">
        <v>0</v>
      </c>
      <c r="BT26" s="61">
        <v>0</v>
      </c>
      <c r="BU26" s="61">
        <v>0</v>
      </c>
      <c r="BV26" s="61">
        <v>0</v>
      </c>
      <c r="BW26" s="61">
        <v>0</v>
      </c>
    </row>
    <row r="27" spans="1:75">
      <c r="A27" s="54" t="s">
        <v>114</v>
      </c>
      <c r="B27" s="55">
        <v>0</v>
      </c>
      <c r="C27" s="55">
        <v>0</v>
      </c>
      <c r="D27" s="55">
        <v>0</v>
      </c>
      <c r="E27" s="56">
        <v>0</v>
      </c>
      <c r="F27" s="56">
        <v>0</v>
      </c>
      <c r="G27" s="56">
        <v>0</v>
      </c>
      <c r="H27" s="56">
        <v>0</v>
      </c>
      <c r="I27" s="59">
        <v>0</v>
      </c>
      <c r="J27" s="61">
        <v>0</v>
      </c>
      <c r="K27" s="61">
        <v>0</v>
      </c>
      <c r="L27" s="61">
        <v>0</v>
      </c>
      <c r="M27" s="61">
        <v>0</v>
      </c>
      <c r="N27" s="61">
        <v>0</v>
      </c>
      <c r="O27" s="61">
        <v>0</v>
      </c>
      <c r="P27" s="61">
        <v>0</v>
      </c>
      <c r="Q27" s="61">
        <v>0</v>
      </c>
      <c r="R27" s="61">
        <v>0</v>
      </c>
      <c r="S27" s="61">
        <v>0</v>
      </c>
      <c r="T27" s="61">
        <v>0</v>
      </c>
      <c r="U27" s="61">
        <v>0</v>
      </c>
      <c r="V27" s="61">
        <v>0</v>
      </c>
      <c r="W27" s="61">
        <v>0</v>
      </c>
      <c r="X27" s="61">
        <v>0</v>
      </c>
      <c r="Y27" s="61">
        <v>0</v>
      </c>
      <c r="Z27" s="61">
        <v>0</v>
      </c>
      <c r="AA27" s="61">
        <v>0</v>
      </c>
      <c r="AB27" s="61">
        <v>0</v>
      </c>
      <c r="AC27" s="61">
        <v>0</v>
      </c>
      <c r="AD27" s="61">
        <v>0</v>
      </c>
      <c r="AE27" s="61">
        <v>0</v>
      </c>
      <c r="AF27" s="61">
        <v>0</v>
      </c>
      <c r="AG27" s="61">
        <v>0</v>
      </c>
      <c r="AH27" s="61">
        <v>0</v>
      </c>
      <c r="AI27" s="61">
        <v>0</v>
      </c>
      <c r="AJ27" s="61">
        <v>0</v>
      </c>
      <c r="AK27" s="61">
        <v>0</v>
      </c>
      <c r="AL27" s="61">
        <v>0</v>
      </c>
      <c r="AM27" s="61">
        <v>0</v>
      </c>
      <c r="AN27" s="61">
        <v>0</v>
      </c>
      <c r="AO27" s="61">
        <v>0</v>
      </c>
      <c r="AP27" s="61">
        <v>0</v>
      </c>
      <c r="AQ27" s="61">
        <v>0</v>
      </c>
      <c r="AR27" s="61">
        <v>35040</v>
      </c>
      <c r="AS27" s="61">
        <v>0</v>
      </c>
      <c r="AT27" s="61">
        <v>0</v>
      </c>
      <c r="AU27" s="61">
        <v>0</v>
      </c>
      <c r="AV27" s="61">
        <v>0</v>
      </c>
      <c r="AW27" s="61">
        <v>0</v>
      </c>
      <c r="AX27" s="61">
        <v>0</v>
      </c>
      <c r="AY27" s="61">
        <v>0</v>
      </c>
      <c r="AZ27" s="61">
        <v>0</v>
      </c>
      <c r="BA27" s="61">
        <v>0</v>
      </c>
      <c r="BB27" s="61">
        <v>0</v>
      </c>
      <c r="BC27" s="61">
        <v>0</v>
      </c>
      <c r="BD27" s="61">
        <v>0</v>
      </c>
      <c r="BE27" s="61">
        <v>0</v>
      </c>
      <c r="BF27" s="61">
        <v>0</v>
      </c>
      <c r="BG27" s="61">
        <v>0</v>
      </c>
      <c r="BH27" s="61">
        <v>0</v>
      </c>
      <c r="BI27" s="61">
        <v>0</v>
      </c>
      <c r="BJ27" s="61">
        <v>0</v>
      </c>
      <c r="BK27" s="61">
        <v>0</v>
      </c>
      <c r="BL27" s="61">
        <v>0</v>
      </c>
      <c r="BM27" s="61">
        <v>0</v>
      </c>
      <c r="BN27" s="61">
        <v>0</v>
      </c>
      <c r="BO27" s="61">
        <v>0</v>
      </c>
      <c r="BP27" s="61">
        <v>0</v>
      </c>
      <c r="BQ27" s="95">
        <v>0</v>
      </c>
      <c r="BR27" s="61">
        <v>0</v>
      </c>
      <c r="BS27" s="61">
        <v>0</v>
      </c>
      <c r="BT27" s="61">
        <v>0</v>
      </c>
      <c r="BU27" s="61">
        <v>0</v>
      </c>
      <c r="BV27" s="61">
        <v>0</v>
      </c>
      <c r="BW27" s="61">
        <v>0</v>
      </c>
    </row>
    <row r="28" spans="1:75">
      <c r="A28" s="54" t="s">
        <v>46</v>
      </c>
      <c r="B28" s="55">
        <v>0</v>
      </c>
      <c r="C28" s="55">
        <v>2060789.85</v>
      </c>
      <c r="D28" s="55">
        <v>2542340.17</v>
      </c>
      <c r="E28" s="55">
        <v>0</v>
      </c>
      <c r="F28" s="55">
        <v>192038.38</v>
      </c>
      <c r="G28" s="55">
        <v>992891.83</v>
      </c>
      <c r="H28" s="55">
        <v>0</v>
      </c>
      <c r="I28" s="59">
        <v>1648472.82</v>
      </c>
      <c r="J28" s="61">
        <v>1022168.32</v>
      </c>
      <c r="K28" s="61">
        <v>0</v>
      </c>
      <c r="L28" s="61">
        <v>0</v>
      </c>
      <c r="M28" s="61">
        <v>0</v>
      </c>
      <c r="N28" s="61">
        <v>31278.18</v>
      </c>
      <c r="O28" s="61">
        <v>1529373.59</v>
      </c>
      <c r="P28" s="61">
        <v>1525081.24</v>
      </c>
      <c r="Q28" s="61">
        <v>0</v>
      </c>
      <c r="R28" s="61">
        <v>2025047.28</v>
      </c>
      <c r="S28" s="61">
        <v>934132.14</v>
      </c>
      <c r="T28" s="61">
        <v>3377.19</v>
      </c>
      <c r="U28" s="61">
        <v>2341416.7599999998</v>
      </c>
      <c r="V28" s="61">
        <v>0</v>
      </c>
      <c r="W28" s="61">
        <v>1400618.79</v>
      </c>
      <c r="X28" s="61">
        <v>205100.85</v>
      </c>
      <c r="Y28" s="61">
        <v>158899.66</v>
      </c>
      <c r="Z28" s="61">
        <v>1963018.09</v>
      </c>
      <c r="AA28" s="61">
        <v>0</v>
      </c>
      <c r="AB28" s="61">
        <v>4185123.93</v>
      </c>
      <c r="AC28" s="61">
        <v>0</v>
      </c>
      <c r="AD28" s="61">
        <v>2210941.7599999998</v>
      </c>
      <c r="AE28" s="61">
        <v>1451226.32</v>
      </c>
      <c r="AF28" s="61">
        <v>0</v>
      </c>
      <c r="AG28" s="61">
        <v>173078.43</v>
      </c>
      <c r="AH28" s="61">
        <v>2826798.03</v>
      </c>
      <c r="AI28" s="61">
        <v>0</v>
      </c>
      <c r="AJ28" s="61">
        <v>1004848.24</v>
      </c>
      <c r="AK28" s="61">
        <v>1639495.12</v>
      </c>
      <c r="AL28" s="61">
        <v>0</v>
      </c>
      <c r="AM28" s="61">
        <v>1609958.8</v>
      </c>
      <c r="AN28" s="61">
        <v>1262042.28</v>
      </c>
      <c r="AO28" s="61">
        <v>0</v>
      </c>
      <c r="AP28" s="61">
        <v>1145524.32</v>
      </c>
      <c r="AQ28" s="61">
        <v>1569299.35</v>
      </c>
      <c r="AR28" s="61">
        <v>1408288.32</v>
      </c>
      <c r="AS28" s="61">
        <v>1053722.0900000001</v>
      </c>
      <c r="AT28" s="61">
        <v>69059.520000000004</v>
      </c>
      <c r="AU28" s="61">
        <v>10000</v>
      </c>
      <c r="AV28" s="61">
        <v>0</v>
      </c>
      <c r="AW28" s="61">
        <v>0</v>
      </c>
      <c r="AX28" s="61">
        <v>0</v>
      </c>
      <c r="AY28" s="61">
        <v>1279709.26</v>
      </c>
      <c r="AZ28" s="61">
        <v>1634182.16</v>
      </c>
      <c r="BA28" s="61">
        <v>1494381</v>
      </c>
      <c r="BB28" s="61">
        <v>0</v>
      </c>
      <c r="BC28" s="61">
        <v>1313861</v>
      </c>
      <c r="BD28" s="61">
        <v>1352471</v>
      </c>
      <c r="BE28" s="61">
        <v>11000</v>
      </c>
      <c r="BF28" s="61">
        <v>970882</v>
      </c>
      <c r="BG28" s="61">
        <v>0</v>
      </c>
      <c r="BH28" s="61">
        <v>1285359</v>
      </c>
      <c r="BI28" s="61">
        <v>0</v>
      </c>
      <c r="BJ28" s="61">
        <v>1112335</v>
      </c>
      <c r="BK28" s="61">
        <v>1179507</v>
      </c>
      <c r="BL28" s="61">
        <v>0</v>
      </c>
      <c r="BM28" s="61">
        <v>1132415</v>
      </c>
      <c r="BN28" s="61">
        <v>1166595</v>
      </c>
      <c r="BO28" s="61">
        <v>1365778</v>
      </c>
      <c r="BP28" s="61">
        <v>30875</v>
      </c>
      <c r="BQ28" s="95">
        <v>1300534</v>
      </c>
      <c r="BR28" s="61">
        <v>1146623</v>
      </c>
      <c r="BS28" s="61">
        <v>0</v>
      </c>
      <c r="BT28" s="61">
        <v>324858</v>
      </c>
      <c r="BU28" s="61">
        <v>0</v>
      </c>
      <c r="BV28" s="61">
        <v>612580</v>
      </c>
      <c r="BW28" s="61">
        <v>13526</v>
      </c>
    </row>
    <row r="29" spans="1:75">
      <c r="A29" s="54" t="s">
        <v>115</v>
      </c>
      <c r="B29" s="55">
        <v>0</v>
      </c>
      <c r="C29" s="55">
        <v>0</v>
      </c>
      <c r="D29" s="55">
        <v>0</v>
      </c>
      <c r="E29" s="55">
        <v>0</v>
      </c>
      <c r="F29" s="55">
        <v>0</v>
      </c>
      <c r="G29" s="55">
        <v>0</v>
      </c>
      <c r="H29" s="55">
        <v>0</v>
      </c>
      <c r="I29" s="59">
        <v>0</v>
      </c>
      <c r="J29" s="61">
        <v>0</v>
      </c>
      <c r="K29" s="61">
        <v>0</v>
      </c>
      <c r="L29" s="61">
        <v>21690</v>
      </c>
      <c r="M29" s="61">
        <v>0</v>
      </c>
      <c r="N29" s="61">
        <v>0</v>
      </c>
      <c r="O29" s="61">
        <v>0</v>
      </c>
      <c r="P29" s="61">
        <v>0</v>
      </c>
      <c r="Q29" s="61">
        <v>0</v>
      </c>
      <c r="R29" s="61">
        <v>0</v>
      </c>
      <c r="S29" s="61">
        <v>0</v>
      </c>
      <c r="T29" s="61">
        <v>0</v>
      </c>
      <c r="U29" s="61">
        <v>0</v>
      </c>
      <c r="V29" s="61">
        <v>0</v>
      </c>
      <c r="W29" s="61">
        <v>0</v>
      </c>
      <c r="X29" s="61">
        <v>0</v>
      </c>
      <c r="Y29" s="61">
        <v>0</v>
      </c>
      <c r="Z29" s="61">
        <v>0</v>
      </c>
      <c r="AA29" s="61">
        <v>0</v>
      </c>
      <c r="AB29" s="61">
        <v>24838.65</v>
      </c>
      <c r="AC29" s="61">
        <v>0</v>
      </c>
      <c r="AD29" s="61">
        <v>0</v>
      </c>
      <c r="AE29" s="61">
        <v>81513.240000000005</v>
      </c>
      <c r="AF29" s="61">
        <v>24330.74</v>
      </c>
      <c r="AG29" s="61">
        <v>0</v>
      </c>
      <c r="AH29" s="61">
        <v>44443.9</v>
      </c>
      <c r="AI29" s="61">
        <v>24337.75</v>
      </c>
      <c r="AJ29" s="61">
        <v>57875.29</v>
      </c>
      <c r="AK29" s="61">
        <v>31636.38</v>
      </c>
      <c r="AL29" s="61">
        <v>0</v>
      </c>
      <c r="AM29" s="61">
        <v>0</v>
      </c>
      <c r="AN29" s="61">
        <v>24566.21</v>
      </c>
      <c r="AO29" s="61">
        <v>0</v>
      </c>
      <c r="AP29" s="61">
        <v>0</v>
      </c>
      <c r="AQ29" s="61">
        <v>0</v>
      </c>
      <c r="AR29" s="61">
        <v>0</v>
      </c>
      <c r="AS29" s="61">
        <v>35332.42</v>
      </c>
      <c r="AT29" s="61">
        <v>0</v>
      </c>
      <c r="AU29" s="61">
        <v>26962.27</v>
      </c>
      <c r="AV29" s="61">
        <v>0</v>
      </c>
      <c r="AW29" s="61">
        <v>0</v>
      </c>
      <c r="AX29" s="61">
        <v>0</v>
      </c>
      <c r="AY29" s="61">
        <v>0</v>
      </c>
      <c r="AZ29" s="61">
        <v>0</v>
      </c>
      <c r="BA29" s="61">
        <v>0</v>
      </c>
      <c r="BB29" s="61">
        <v>0</v>
      </c>
      <c r="BC29" s="61">
        <v>0</v>
      </c>
      <c r="BD29" s="61">
        <v>0</v>
      </c>
      <c r="BE29" s="61">
        <v>0</v>
      </c>
      <c r="BF29" s="61">
        <v>0</v>
      </c>
      <c r="BG29" s="61">
        <v>0</v>
      </c>
      <c r="BH29" s="61">
        <v>0</v>
      </c>
      <c r="BI29" s="61">
        <v>0</v>
      </c>
      <c r="BJ29" s="61">
        <v>0</v>
      </c>
      <c r="BK29" s="61">
        <v>0</v>
      </c>
      <c r="BL29" s="61">
        <v>0</v>
      </c>
      <c r="BM29" s="61">
        <v>0</v>
      </c>
      <c r="BN29" s="61">
        <v>0</v>
      </c>
      <c r="BO29" s="61">
        <v>0</v>
      </c>
      <c r="BP29" s="61">
        <v>0</v>
      </c>
      <c r="BQ29" s="95">
        <v>0</v>
      </c>
      <c r="BR29" s="61">
        <v>0</v>
      </c>
      <c r="BS29" s="61">
        <v>0</v>
      </c>
      <c r="BT29" s="61">
        <v>0</v>
      </c>
      <c r="BU29" s="61">
        <v>0</v>
      </c>
      <c r="BV29" s="61">
        <v>0</v>
      </c>
      <c r="BW29" s="61">
        <v>0</v>
      </c>
    </row>
    <row r="30" spans="1:75">
      <c r="A30" s="54" t="s">
        <v>116</v>
      </c>
      <c r="B30" s="55">
        <v>0</v>
      </c>
      <c r="C30" s="55">
        <v>0</v>
      </c>
      <c r="D30" s="55">
        <v>0</v>
      </c>
      <c r="E30" s="55">
        <v>0</v>
      </c>
      <c r="F30" s="55">
        <v>0</v>
      </c>
      <c r="G30" s="55">
        <v>0</v>
      </c>
      <c r="H30" s="55">
        <v>0</v>
      </c>
      <c r="I30" s="59">
        <v>0</v>
      </c>
      <c r="J30" s="61">
        <v>0</v>
      </c>
      <c r="K30" s="61">
        <v>0</v>
      </c>
      <c r="L30" s="61">
        <v>0</v>
      </c>
      <c r="M30" s="61">
        <v>0</v>
      </c>
      <c r="N30" s="61">
        <v>0</v>
      </c>
      <c r="O30" s="61">
        <v>0</v>
      </c>
      <c r="P30" s="61">
        <v>0</v>
      </c>
      <c r="Q30" s="61">
        <v>0</v>
      </c>
      <c r="R30" s="61">
        <v>0</v>
      </c>
      <c r="S30" s="61">
        <v>0</v>
      </c>
      <c r="T30" s="61">
        <v>0</v>
      </c>
      <c r="U30" s="61">
        <v>16963.189999999999</v>
      </c>
      <c r="V30" s="61">
        <v>0</v>
      </c>
      <c r="W30" s="61">
        <v>0</v>
      </c>
      <c r="X30" s="61">
        <v>0</v>
      </c>
      <c r="Y30" s="61">
        <v>0</v>
      </c>
      <c r="Z30" s="61">
        <v>0</v>
      </c>
      <c r="AA30" s="61">
        <v>0</v>
      </c>
      <c r="AB30" s="61">
        <v>0</v>
      </c>
      <c r="AC30" s="61">
        <v>0</v>
      </c>
      <c r="AD30" s="61">
        <v>0</v>
      </c>
      <c r="AE30" s="61">
        <v>0</v>
      </c>
      <c r="AF30" s="61">
        <v>0</v>
      </c>
      <c r="AG30" s="61">
        <v>0</v>
      </c>
      <c r="AH30" s="61">
        <v>0</v>
      </c>
      <c r="AI30" s="61">
        <v>0</v>
      </c>
      <c r="AJ30" s="61">
        <v>0</v>
      </c>
      <c r="AK30" s="61">
        <v>0</v>
      </c>
      <c r="AL30" s="61">
        <v>0</v>
      </c>
      <c r="AM30" s="61">
        <v>0</v>
      </c>
      <c r="AN30" s="61">
        <v>0</v>
      </c>
      <c r="AO30" s="61">
        <v>0</v>
      </c>
      <c r="AP30" s="61">
        <v>0</v>
      </c>
      <c r="AQ30" s="61">
        <v>0</v>
      </c>
      <c r="AR30" s="61">
        <v>0</v>
      </c>
      <c r="AS30" s="61">
        <v>0</v>
      </c>
      <c r="AT30" s="61">
        <v>0</v>
      </c>
      <c r="AU30" s="61">
        <v>0</v>
      </c>
      <c r="AV30" s="61">
        <v>0</v>
      </c>
      <c r="AW30" s="61">
        <v>0</v>
      </c>
      <c r="AX30" s="61">
        <v>0</v>
      </c>
      <c r="AY30" s="61">
        <v>0</v>
      </c>
      <c r="AZ30" s="61">
        <v>0</v>
      </c>
      <c r="BA30" s="61">
        <v>0</v>
      </c>
      <c r="BB30" s="61">
        <v>0</v>
      </c>
      <c r="BC30" s="61">
        <v>0</v>
      </c>
      <c r="BD30" s="61">
        <v>0</v>
      </c>
      <c r="BE30" s="61">
        <v>0</v>
      </c>
      <c r="BF30" s="61">
        <v>0</v>
      </c>
      <c r="BG30" s="61">
        <v>0</v>
      </c>
      <c r="BH30" s="61">
        <v>0</v>
      </c>
      <c r="BI30" s="61">
        <v>0</v>
      </c>
      <c r="BJ30" s="61">
        <v>0</v>
      </c>
      <c r="BK30" s="61">
        <v>0</v>
      </c>
      <c r="BL30" s="61">
        <v>0</v>
      </c>
      <c r="BM30" s="61">
        <v>0</v>
      </c>
      <c r="BN30" s="61">
        <v>0</v>
      </c>
      <c r="BO30" s="61">
        <v>0</v>
      </c>
      <c r="BP30" s="61">
        <v>0</v>
      </c>
      <c r="BQ30" s="95">
        <v>0</v>
      </c>
      <c r="BR30" s="61">
        <v>0</v>
      </c>
      <c r="BS30" s="61">
        <v>0</v>
      </c>
      <c r="BT30" s="61">
        <v>0</v>
      </c>
      <c r="BU30" s="61">
        <v>0</v>
      </c>
      <c r="BV30" s="61">
        <v>0</v>
      </c>
      <c r="BW30" s="61">
        <v>0</v>
      </c>
    </row>
    <row r="31" spans="1:75">
      <c r="A31" s="54" t="s">
        <v>117</v>
      </c>
      <c r="B31" s="55">
        <v>0</v>
      </c>
      <c r="C31" s="55">
        <v>0</v>
      </c>
      <c r="D31" s="55">
        <v>0</v>
      </c>
      <c r="E31" s="56">
        <v>0</v>
      </c>
      <c r="F31" s="55">
        <v>0</v>
      </c>
      <c r="G31" s="55">
        <v>0</v>
      </c>
      <c r="H31" s="55">
        <v>0</v>
      </c>
      <c r="I31" s="59">
        <v>0</v>
      </c>
      <c r="J31" s="61">
        <v>0</v>
      </c>
      <c r="K31" s="61">
        <v>0</v>
      </c>
      <c r="L31" s="61">
        <v>0</v>
      </c>
      <c r="M31" s="61">
        <v>0</v>
      </c>
      <c r="N31" s="61">
        <v>0</v>
      </c>
      <c r="O31" s="61">
        <v>0</v>
      </c>
      <c r="P31" s="61">
        <v>0</v>
      </c>
      <c r="Q31" s="61">
        <v>0</v>
      </c>
      <c r="R31" s="61">
        <v>0</v>
      </c>
      <c r="S31" s="61">
        <v>0</v>
      </c>
      <c r="T31" s="61">
        <v>0</v>
      </c>
      <c r="U31" s="61">
        <v>0</v>
      </c>
      <c r="V31" s="61">
        <v>0</v>
      </c>
      <c r="W31" s="61">
        <v>0</v>
      </c>
      <c r="X31" s="61">
        <v>0</v>
      </c>
      <c r="Y31" s="61">
        <v>0</v>
      </c>
      <c r="Z31" s="61">
        <v>0</v>
      </c>
      <c r="AA31" s="61">
        <v>0</v>
      </c>
      <c r="AB31" s="61">
        <v>0</v>
      </c>
      <c r="AC31" s="61">
        <v>0</v>
      </c>
      <c r="AD31" s="61">
        <v>0</v>
      </c>
      <c r="AE31" s="61">
        <v>0</v>
      </c>
      <c r="AF31" s="61">
        <v>0</v>
      </c>
      <c r="AG31" s="61">
        <v>0</v>
      </c>
      <c r="AH31" s="61">
        <v>0</v>
      </c>
      <c r="AI31" s="61">
        <v>0</v>
      </c>
      <c r="AJ31" s="61">
        <v>0</v>
      </c>
      <c r="AK31" s="61">
        <v>0</v>
      </c>
      <c r="AL31" s="61">
        <v>0</v>
      </c>
      <c r="AM31" s="61">
        <v>0</v>
      </c>
      <c r="AN31" s="61">
        <v>0</v>
      </c>
      <c r="AO31" s="61">
        <v>0</v>
      </c>
      <c r="AP31" s="61">
        <v>0</v>
      </c>
      <c r="AQ31" s="61">
        <v>0</v>
      </c>
      <c r="AR31" s="61">
        <v>0</v>
      </c>
      <c r="AS31" s="61">
        <v>0</v>
      </c>
      <c r="AT31" s="61">
        <v>0</v>
      </c>
      <c r="AU31" s="61">
        <v>0</v>
      </c>
      <c r="AV31" s="61">
        <v>0</v>
      </c>
      <c r="AW31" s="61">
        <v>0</v>
      </c>
      <c r="AX31" s="61">
        <v>0</v>
      </c>
      <c r="AY31" s="61">
        <v>0</v>
      </c>
      <c r="AZ31" s="61">
        <v>0</v>
      </c>
      <c r="BA31" s="61">
        <v>563990</v>
      </c>
      <c r="BB31" s="61">
        <v>0</v>
      </c>
      <c r="BC31" s="61">
        <v>0</v>
      </c>
      <c r="BD31" s="61">
        <v>0</v>
      </c>
      <c r="BE31" s="61">
        <v>0</v>
      </c>
      <c r="BF31" s="61">
        <v>0</v>
      </c>
      <c r="BG31" s="61">
        <v>0</v>
      </c>
      <c r="BH31" s="61">
        <v>0</v>
      </c>
      <c r="BI31" s="61">
        <v>0</v>
      </c>
      <c r="BJ31" s="61">
        <v>0</v>
      </c>
      <c r="BK31" s="61">
        <v>0</v>
      </c>
      <c r="BL31" s="61">
        <v>0</v>
      </c>
      <c r="BM31" s="61">
        <v>0</v>
      </c>
      <c r="BN31" s="61">
        <v>0</v>
      </c>
      <c r="BO31" s="61">
        <v>0</v>
      </c>
      <c r="BP31" s="61">
        <v>0</v>
      </c>
      <c r="BQ31" s="95">
        <v>0</v>
      </c>
      <c r="BR31" s="61">
        <v>0</v>
      </c>
      <c r="BS31" s="61">
        <v>55500</v>
      </c>
      <c r="BT31" s="61">
        <v>0</v>
      </c>
      <c r="BU31" s="61">
        <v>0</v>
      </c>
      <c r="BV31" s="61">
        <v>0</v>
      </c>
      <c r="BW31" s="61">
        <v>0</v>
      </c>
    </row>
    <row r="32" spans="1:75">
      <c r="A32" s="54" t="s">
        <v>47</v>
      </c>
      <c r="B32" s="55">
        <v>0</v>
      </c>
      <c r="C32" s="55">
        <v>0</v>
      </c>
      <c r="D32" s="55">
        <v>0</v>
      </c>
      <c r="E32" s="55">
        <v>0</v>
      </c>
      <c r="F32" s="56">
        <v>0</v>
      </c>
      <c r="G32" s="55">
        <v>0</v>
      </c>
      <c r="H32" s="55">
        <v>0</v>
      </c>
      <c r="I32" s="59">
        <v>0</v>
      </c>
      <c r="J32" s="61">
        <v>0</v>
      </c>
      <c r="K32" s="61">
        <v>0</v>
      </c>
      <c r="L32" s="61">
        <v>0</v>
      </c>
      <c r="M32" s="61">
        <v>0</v>
      </c>
      <c r="N32" s="61">
        <v>0</v>
      </c>
      <c r="O32" s="61">
        <v>0</v>
      </c>
      <c r="P32" s="61">
        <v>0</v>
      </c>
      <c r="Q32" s="61">
        <v>0</v>
      </c>
      <c r="R32" s="61">
        <v>0</v>
      </c>
      <c r="S32" s="61">
        <v>0</v>
      </c>
      <c r="T32" s="61">
        <v>0</v>
      </c>
      <c r="U32" s="61">
        <v>0</v>
      </c>
      <c r="V32" s="61">
        <v>0</v>
      </c>
      <c r="W32" s="61">
        <v>0</v>
      </c>
      <c r="X32" s="61">
        <v>0</v>
      </c>
      <c r="Y32" s="61">
        <v>0</v>
      </c>
      <c r="Z32" s="61">
        <v>0</v>
      </c>
      <c r="AA32" s="61">
        <v>0</v>
      </c>
      <c r="AB32" s="61">
        <v>0</v>
      </c>
      <c r="AC32" s="61">
        <v>0</v>
      </c>
      <c r="AD32" s="61">
        <v>0</v>
      </c>
      <c r="AE32" s="61">
        <v>0</v>
      </c>
      <c r="AF32" s="61">
        <v>0</v>
      </c>
      <c r="AG32" s="61">
        <v>0</v>
      </c>
      <c r="AH32" s="61">
        <v>126658.68</v>
      </c>
      <c r="AI32" s="61">
        <v>0</v>
      </c>
      <c r="AJ32" s="61">
        <v>0</v>
      </c>
      <c r="AK32" s="61">
        <v>0</v>
      </c>
      <c r="AL32" s="61">
        <v>0</v>
      </c>
      <c r="AM32" s="61">
        <v>0</v>
      </c>
      <c r="AN32" s="61">
        <v>252801.46</v>
      </c>
      <c r="AO32" s="61">
        <v>0</v>
      </c>
      <c r="AP32" s="61">
        <v>0</v>
      </c>
      <c r="AQ32" s="61">
        <v>0</v>
      </c>
      <c r="AR32" s="61">
        <v>0</v>
      </c>
      <c r="AS32" s="61">
        <v>0</v>
      </c>
      <c r="AT32" s="61">
        <v>0</v>
      </c>
      <c r="AU32" s="61">
        <v>0</v>
      </c>
      <c r="AV32" s="61">
        <v>0</v>
      </c>
      <c r="AW32" s="61">
        <v>0</v>
      </c>
      <c r="AX32" s="61">
        <v>0</v>
      </c>
      <c r="AY32" s="61">
        <v>0</v>
      </c>
      <c r="AZ32" s="61">
        <v>0</v>
      </c>
      <c r="BA32" s="61">
        <v>0</v>
      </c>
      <c r="BB32" s="61">
        <v>0</v>
      </c>
      <c r="BC32" s="61">
        <v>0</v>
      </c>
      <c r="BD32" s="61">
        <v>0</v>
      </c>
      <c r="BE32" s="61">
        <v>0</v>
      </c>
      <c r="BF32" s="61">
        <v>0</v>
      </c>
      <c r="BG32" s="61">
        <v>0</v>
      </c>
      <c r="BH32" s="61">
        <v>0</v>
      </c>
      <c r="BI32" s="61">
        <v>0</v>
      </c>
      <c r="BJ32" s="61">
        <v>0</v>
      </c>
      <c r="BK32" s="61">
        <v>0</v>
      </c>
      <c r="BL32" s="61">
        <v>0</v>
      </c>
      <c r="BM32" s="61">
        <v>0</v>
      </c>
      <c r="BN32" s="61">
        <v>0</v>
      </c>
      <c r="BO32" s="61">
        <v>0</v>
      </c>
      <c r="BP32" s="61">
        <v>0</v>
      </c>
      <c r="BQ32" s="95">
        <v>0</v>
      </c>
      <c r="BR32" s="61">
        <v>15825</v>
      </c>
      <c r="BS32" s="61">
        <v>27328</v>
      </c>
      <c r="BT32" s="61">
        <v>70066</v>
      </c>
      <c r="BU32" s="61">
        <v>0</v>
      </c>
      <c r="BV32" s="61">
        <v>0</v>
      </c>
      <c r="BW32" s="61">
        <v>0</v>
      </c>
    </row>
    <row r="33" spans="1:75">
      <c r="A33" s="54" t="s">
        <v>118</v>
      </c>
      <c r="B33" s="55">
        <v>15937454.880000001</v>
      </c>
      <c r="C33" s="55">
        <v>14006512.039999999</v>
      </c>
      <c r="D33" s="55">
        <v>4818818.42</v>
      </c>
      <c r="E33" s="55">
        <v>0</v>
      </c>
      <c r="F33" s="55">
        <v>0</v>
      </c>
      <c r="G33" s="55">
        <v>0</v>
      </c>
      <c r="H33" s="55">
        <v>0</v>
      </c>
      <c r="I33" s="59">
        <v>0</v>
      </c>
      <c r="J33" s="61">
        <v>0</v>
      </c>
      <c r="K33" s="61">
        <v>0</v>
      </c>
      <c r="L33" s="61">
        <v>0</v>
      </c>
      <c r="M33" s="61">
        <v>0</v>
      </c>
      <c r="N33" s="61">
        <v>0</v>
      </c>
      <c r="O33" s="61">
        <v>0</v>
      </c>
      <c r="P33" s="61">
        <v>294562.17</v>
      </c>
      <c r="Q33" s="61">
        <v>0</v>
      </c>
      <c r="R33" s="61">
        <v>0</v>
      </c>
      <c r="S33" s="61">
        <v>0</v>
      </c>
      <c r="T33" s="61">
        <v>0</v>
      </c>
      <c r="U33" s="61">
        <v>0</v>
      </c>
      <c r="V33" s="61">
        <v>0</v>
      </c>
      <c r="W33" s="61">
        <v>0</v>
      </c>
      <c r="X33" s="61">
        <v>2599602.1</v>
      </c>
      <c r="Y33" s="61">
        <v>9197283.8000000007</v>
      </c>
      <c r="Z33" s="61">
        <v>12723763.289999999</v>
      </c>
      <c r="AA33" s="61">
        <v>10724166.76</v>
      </c>
      <c r="AB33" s="61">
        <v>4723902.51</v>
      </c>
      <c r="AC33" s="61">
        <v>485500.74</v>
      </c>
      <c r="AD33" s="61">
        <v>0</v>
      </c>
      <c r="AE33" s="61">
        <v>0</v>
      </c>
      <c r="AF33" s="61">
        <v>306720</v>
      </c>
      <c r="AG33" s="61">
        <v>0</v>
      </c>
      <c r="AH33" s="61">
        <v>0</v>
      </c>
      <c r="AI33" s="61">
        <v>630820.34</v>
      </c>
      <c r="AJ33" s="61">
        <v>19002518.539999999</v>
      </c>
      <c r="AK33" s="61">
        <v>28831794.02</v>
      </c>
      <c r="AL33" s="61">
        <v>36397984.439999998</v>
      </c>
      <c r="AM33" s="61">
        <v>26316895.600000001</v>
      </c>
      <c r="AN33" s="61">
        <v>20341294.039999999</v>
      </c>
      <c r="AO33" s="61">
        <v>578015.15</v>
      </c>
      <c r="AP33" s="61">
        <v>25700</v>
      </c>
      <c r="AQ33" s="61">
        <v>0</v>
      </c>
      <c r="AR33" s="61">
        <v>11648.01</v>
      </c>
      <c r="AS33" s="61">
        <v>0</v>
      </c>
      <c r="AT33" s="61">
        <v>0</v>
      </c>
      <c r="AU33" s="61">
        <v>1266966.6200000001</v>
      </c>
      <c r="AV33" s="61">
        <v>16371061.42</v>
      </c>
      <c r="AW33" s="61">
        <v>22943347.010000002</v>
      </c>
      <c r="AX33" s="61">
        <v>37313378.789999999</v>
      </c>
      <c r="AY33" s="61">
        <v>29105104.82</v>
      </c>
      <c r="AZ33" s="61">
        <v>15045734.68</v>
      </c>
      <c r="BA33" s="61">
        <v>1003462</v>
      </c>
      <c r="BB33" s="61">
        <v>42748</v>
      </c>
      <c r="BC33" s="61">
        <v>0</v>
      </c>
      <c r="BD33" s="61">
        <v>0</v>
      </c>
      <c r="BE33" s="61">
        <v>0</v>
      </c>
      <c r="BF33" s="61">
        <v>0</v>
      </c>
      <c r="BG33" s="61">
        <v>955567</v>
      </c>
      <c r="BH33" s="61">
        <v>14316535</v>
      </c>
      <c r="BI33" s="61">
        <v>22762813</v>
      </c>
      <c r="BJ33" s="61">
        <v>27047944</v>
      </c>
      <c r="BK33" s="61">
        <v>22295839</v>
      </c>
      <c r="BL33" s="61">
        <v>13995988</v>
      </c>
      <c r="BM33" s="61">
        <v>865627</v>
      </c>
      <c r="BN33" s="61">
        <v>4507</v>
      </c>
      <c r="BO33" s="61">
        <v>0</v>
      </c>
      <c r="BP33" s="61">
        <v>0</v>
      </c>
      <c r="BQ33" s="95">
        <v>0</v>
      </c>
      <c r="BR33" s="61">
        <v>9418</v>
      </c>
      <c r="BS33" s="61">
        <v>1351577</v>
      </c>
      <c r="BT33" s="61">
        <v>14218194</v>
      </c>
      <c r="BU33" s="61">
        <v>23285278</v>
      </c>
      <c r="BV33" s="61">
        <v>25340923</v>
      </c>
      <c r="BW33" s="61">
        <v>19098489</v>
      </c>
    </row>
    <row r="34" spans="1:75">
      <c r="A34" s="54" t="s">
        <v>75</v>
      </c>
      <c r="B34" s="55">
        <v>0</v>
      </c>
      <c r="C34" s="55">
        <v>0</v>
      </c>
      <c r="D34" s="55">
        <v>0</v>
      </c>
      <c r="E34" s="55">
        <v>0</v>
      </c>
      <c r="F34" s="55">
        <v>0</v>
      </c>
      <c r="G34" s="55">
        <v>0</v>
      </c>
      <c r="H34" s="55">
        <v>0</v>
      </c>
      <c r="I34" s="59">
        <v>0</v>
      </c>
      <c r="J34" s="61">
        <v>0</v>
      </c>
      <c r="K34" s="61">
        <v>0</v>
      </c>
      <c r="L34" s="61">
        <v>0</v>
      </c>
      <c r="M34" s="61">
        <v>0</v>
      </c>
      <c r="N34" s="61">
        <v>0</v>
      </c>
      <c r="O34" s="61">
        <v>0</v>
      </c>
      <c r="P34" s="61">
        <v>54353.54</v>
      </c>
      <c r="Q34" s="61">
        <v>0</v>
      </c>
      <c r="R34" s="61">
        <v>0</v>
      </c>
      <c r="S34" s="61">
        <v>0</v>
      </c>
      <c r="T34" s="61">
        <v>0</v>
      </c>
      <c r="U34" s="61">
        <v>0</v>
      </c>
      <c r="V34" s="61">
        <v>0</v>
      </c>
      <c r="W34" s="61">
        <v>0</v>
      </c>
      <c r="X34" s="61">
        <v>0</v>
      </c>
      <c r="Y34" s="61">
        <v>0</v>
      </c>
      <c r="Z34" s="61">
        <v>0</v>
      </c>
      <c r="AA34" s="61">
        <v>0</v>
      </c>
      <c r="AB34" s="61">
        <v>0</v>
      </c>
      <c r="AC34" s="61">
        <v>0</v>
      </c>
      <c r="AD34" s="61">
        <v>0</v>
      </c>
      <c r="AE34" s="61">
        <v>0</v>
      </c>
      <c r="AF34" s="61">
        <v>0</v>
      </c>
      <c r="AG34" s="61">
        <v>0</v>
      </c>
      <c r="AH34" s="61">
        <v>0</v>
      </c>
      <c r="AI34" s="61">
        <v>0</v>
      </c>
      <c r="AJ34" s="61">
        <v>0</v>
      </c>
      <c r="AK34" s="61">
        <v>0</v>
      </c>
      <c r="AL34" s="61">
        <v>0</v>
      </c>
      <c r="AM34" s="61">
        <v>0</v>
      </c>
      <c r="AN34" s="61">
        <v>0</v>
      </c>
      <c r="AO34" s="61">
        <v>0</v>
      </c>
      <c r="AP34" s="61">
        <v>0</v>
      </c>
      <c r="AQ34" s="61">
        <v>0</v>
      </c>
      <c r="AR34" s="61">
        <v>0</v>
      </c>
      <c r="AS34" s="61">
        <v>0</v>
      </c>
      <c r="AT34" s="61">
        <v>0</v>
      </c>
      <c r="AU34" s="61">
        <v>0</v>
      </c>
      <c r="AV34" s="61">
        <v>0</v>
      </c>
      <c r="AW34" s="61">
        <v>0</v>
      </c>
      <c r="AX34" s="61">
        <v>0</v>
      </c>
      <c r="AY34" s="61">
        <v>0</v>
      </c>
      <c r="AZ34" s="61">
        <v>0</v>
      </c>
      <c r="BA34" s="61">
        <v>0</v>
      </c>
      <c r="BB34" s="61">
        <v>0</v>
      </c>
      <c r="BC34" s="61">
        <v>0</v>
      </c>
      <c r="BD34" s="61">
        <v>0</v>
      </c>
      <c r="BE34" s="61">
        <v>0</v>
      </c>
      <c r="BF34" s="61">
        <v>0</v>
      </c>
      <c r="BG34" s="61">
        <v>0</v>
      </c>
      <c r="BH34" s="61">
        <v>0</v>
      </c>
      <c r="BI34" s="61">
        <v>0</v>
      </c>
      <c r="BJ34" s="61">
        <v>0</v>
      </c>
      <c r="BK34" s="61">
        <v>0</v>
      </c>
      <c r="BL34" s="61">
        <v>0</v>
      </c>
      <c r="BM34" s="61">
        <v>0</v>
      </c>
      <c r="BN34" s="61">
        <v>0</v>
      </c>
      <c r="BO34" s="61">
        <v>0</v>
      </c>
      <c r="BP34" s="61">
        <v>0</v>
      </c>
      <c r="BQ34" s="95">
        <v>0</v>
      </c>
      <c r="BR34" s="61">
        <v>0</v>
      </c>
      <c r="BS34" s="61">
        <v>0</v>
      </c>
      <c r="BT34" s="61">
        <v>0</v>
      </c>
      <c r="BU34" s="61">
        <v>0</v>
      </c>
      <c r="BV34" s="61">
        <v>0</v>
      </c>
      <c r="BW34" s="61">
        <v>16596</v>
      </c>
    </row>
    <row r="35" spans="1:75">
      <c r="A35" s="54" t="s">
        <v>93</v>
      </c>
      <c r="B35" s="55">
        <v>0</v>
      </c>
      <c r="C35" s="55">
        <v>0</v>
      </c>
      <c r="D35" s="55">
        <v>0</v>
      </c>
      <c r="E35" s="55">
        <v>0</v>
      </c>
      <c r="F35" s="55">
        <v>0</v>
      </c>
      <c r="G35" s="55">
        <v>0</v>
      </c>
      <c r="H35" s="55">
        <v>0</v>
      </c>
      <c r="I35" s="59">
        <v>56364.98</v>
      </c>
      <c r="J35" s="61">
        <v>0</v>
      </c>
      <c r="K35" s="61">
        <v>0</v>
      </c>
      <c r="L35" s="61">
        <v>0</v>
      </c>
      <c r="M35" s="61">
        <v>0</v>
      </c>
      <c r="N35" s="61">
        <v>0</v>
      </c>
      <c r="O35" s="61">
        <v>0</v>
      </c>
      <c r="P35" s="61">
        <v>0</v>
      </c>
      <c r="Q35" s="61">
        <v>0</v>
      </c>
      <c r="R35" s="61">
        <v>0</v>
      </c>
      <c r="S35" s="61">
        <v>0</v>
      </c>
      <c r="T35" s="61">
        <v>0</v>
      </c>
      <c r="U35" s="61">
        <v>80490.570000000007</v>
      </c>
      <c r="V35" s="61">
        <v>0</v>
      </c>
      <c r="W35" s="61">
        <v>0</v>
      </c>
      <c r="X35" s="61">
        <v>0</v>
      </c>
      <c r="Y35" s="61">
        <v>0</v>
      </c>
      <c r="Z35" s="61">
        <v>0</v>
      </c>
      <c r="AA35" s="61">
        <v>0</v>
      </c>
      <c r="AB35" s="61">
        <v>0</v>
      </c>
      <c r="AC35" s="61">
        <v>0</v>
      </c>
      <c r="AD35" s="61">
        <v>0</v>
      </c>
      <c r="AE35" s="61">
        <v>38004.379999999997</v>
      </c>
      <c r="AF35" s="61">
        <v>0</v>
      </c>
      <c r="AG35" s="61">
        <v>71778.36</v>
      </c>
      <c r="AH35" s="61">
        <v>0</v>
      </c>
      <c r="AI35" s="61">
        <v>0</v>
      </c>
      <c r="AJ35" s="61">
        <v>0</v>
      </c>
      <c r="AK35" s="61">
        <v>0</v>
      </c>
      <c r="AL35" s="61">
        <v>0</v>
      </c>
      <c r="AM35" s="61">
        <v>0</v>
      </c>
      <c r="AN35" s="61">
        <v>0</v>
      </c>
      <c r="AO35" s="61">
        <v>0</v>
      </c>
      <c r="AP35" s="61">
        <v>73168.7</v>
      </c>
      <c r="AQ35" s="61">
        <v>0</v>
      </c>
      <c r="AR35" s="61">
        <v>62247.35</v>
      </c>
      <c r="AS35" s="61">
        <v>0</v>
      </c>
      <c r="AT35" s="61">
        <v>0</v>
      </c>
      <c r="AU35" s="61">
        <v>54594.46</v>
      </c>
      <c r="AV35" s="61">
        <v>0</v>
      </c>
      <c r="AW35" s="61">
        <v>0</v>
      </c>
      <c r="AX35" s="61">
        <v>0</v>
      </c>
      <c r="AY35" s="61">
        <v>0</v>
      </c>
      <c r="AZ35" s="61">
        <v>0</v>
      </c>
      <c r="BA35" s="61">
        <v>61187</v>
      </c>
      <c r="BB35" s="61">
        <v>0</v>
      </c>
      <c r="BC35" s="61">
        <v>0</v>
      </c>
      <c r="BD35" s="61">
        <v>0</v>
      </c>
      <c r="BE35" s="61">
        <v>0</v>
      </c>
      <c r="BF35" s="61">
        <v>60716</v>
      </c>
      <c r="BG35" s="61">
        <v>0</v>
      </c>
      <c r="BH35" s="61">
        <v>0</v>
      </c>
      <c r="BI35" s="61">
        <v>0</v>
      </c>
      <c r="BJ35" s="61">
        <v>0</v>
      </c>
      <c r="BK35" s="61">
        <v>0</v>
      </c>
      <c r="BL35" s="61">
        <v>0</v>
      </c>
      <c r="BM35" s="61">
        <v>0</v>
      </c>
      <c r="BN35" s="61">
        <v>0</v>
      </c>
      <c r="BO35" s="61">
        <v>0</v>
      </c>
      <c r="BP35" s="61">
        <v>0</v>
      </c>
      <c r="BQ35" s="95">
        <v>0</v>
      </c>
      <c r="BR35" s="61">
        <v>0</v>
      </c>
      <c r="BS35" s="61">
        <v>0</v>
      </c>
      <c r="BT35" s="61">
        <v>0</v>
      </c>
      <c r="BU35" s="61">
        <v>0</v>
      </c>
      <c r="BV35" s="61">
        <v>49075</v>
      </c>
      <c r="BW35" s="61">
        <v>64106</v>
      </c>
    </row>
    <row r="36" spans="1:75">
      <c r="A36" s="54" t="s">
        <v>48</v>
      </c>
      <c r="B36" s="55">
        <v>0</v>
      </c>
      <c r="C36" s="55">
        <v>0</v>
      </c>
      <c r="D36" s="55">
        <v>0</v>
      </c>
      <c r="E36" s="56">
        <v>112001.62</v>
      </c>
      <c r="F36" s="56">
        <v>0</v>
      </c>
      <c r="G36" s="56">
        <v>0</v>
      </c>
      <c r="H36" s="56">
        <v>56594.12</v>
      </c>
      <c r="I36" s="59">
        <v>0</v>
      </c>
      <c r="J36" s="61">
        <v>0</v>
      </c>
      <c r="K36" s="61">
        <v>0</v>
      </c>
      <c r="L36" s="61">
        <v>16000</v>
      </c>
      <c r="M36" s="61">
        <v>0</v>
      </c>
      <c r="N36" s="61">
        <v>0</v>
      </c>
      <c r="O36" s="61">
        <v>0</v>
      </c>
      <c r="P36" s="61">
        <v>0</v>
      </c>
      <c r="Q36" s="61">
        <v>0</v>
      </c>
      <c r="R36" s="61">
        <v>0</v>
      </c>
      <c r="S36" s="61">
        <v>0</v>
      </c>
      <c r="T36" s="61">
        <v>0</v>
      </c>
      <c r="U36" s="61">
        <v>0</v>
      </c>
      <c r="V36" s="61">
        <v>0</v>
      </c>
      <c r="W36" s="61">
        <v>0</v>
      </c>
      <c r="X36" s="61">
        <v>0</v>
      </c>
      <c r="Y36" s="61">
        <v>0</v>
      </c>
      <c r="Z36" s="61">
        <v>0</v>
      </c>
      <c r="AA36" s="61">
        <v>0</v>
      </c>
      <c r="AB36" s="61">
        <v>0</v>
      </c>
      <c r="AC36" s="61">
        <v>0</v>
      </c>
      <c r="AD36" s="61">
        <v>0</v>
      </c>
      <c r="AE36" s="61">
        <v>63763.32</v>
      </c>
      <c r="AF36" s="61">
        <v>0</v>
      </c>
      <c r="AG36" s="61">
        <v>0</v>
      </c>
      <c r="AH36" s="61">
        <v>0</v>
      </c>
      <c r="AI36" s="61">
        <v>0</v>
      </c>
      <c r="AJ36" s="61">
        <v>0</v>
      </c>
      <c r="AK36" s="61">
        <v>0</v>
      </c>
      <c r="AL36" s="61">
        <v>0</v>
      </c>
      <c r="AM36" s="61">
        <v>0</v>
      </c>
      <c r="AN36" s="61">
        <v>0</v>
      </c>
      <c r="AO36" s="61">
        <v>146656.79999999999</v>
      </c>
      <c r="AP36" s="61">
        <v>75252.58</v>
      </c>
      <c r="AQ36" s="61">
        <v>71943.179999999993</v>
      </c>
      <c r="AR36" s="61">
        <v>0</v>
      </c>
      <c r="AS36" s="61">
        <v>0</v>
      </c>
      <c r="AT36" s="61">
        <v>0</v>
      </c>
      <c r="AU36" s="61">
        <v>0</v>
      </c>
      <c r="AV36" s="61">
        <v>0</v>
      </c>
      <c r="AW36" s="61">
        <v>0</v>
      </c>
      <c r="AX36" s="61">
        <v>0</v>
      </c>
      <c r="AY36" s="61">
        <v>0</v>
      </c>
      <c r="AZ36" s="61">
        <v>0</v>
      </c>
      <c r="BA36" s="61">
        <v>0</v>
      </c>
      <c r="BB36" s="61">
        <v>0</v>
      </c>
      <c r="BC36" s="61">
        <v>0</v>
      </c>
      <c r="BD36" s="61">
        <v>0</v>
      </c>
      <c r="BE36" s="61">
        <v>0</v>
      </c>
      <c r="BF36" s="61">
        <v>0</v>
      </c>
      <c r="BG36" s="61">
        <v>0</v>
      </c>
      <c r="BH36" s="61">
        <v>0</v>
      </c>
      <c r="BI36" s="61">
        <v>5675</v>
      </c>
      <c r="BJ36" s="61">
        <v>0</v>
      </c>
      <c r="BK36" s="61">
        <v>0</v>
      </c>
      <c r="BL36" s="61">
        <v>642</v>
      </c>
      <c r="BM36" s="61">
        <v>0</v>
      </c>
      <c r="BN36" s="61">
        <v>0</v>
      </c>
      <c r="BO36" s="61">
        <v>0</v>
      </c>
      <c r="BP36" s="61">
        <v>0</v>
      </c>
      <c r="BQ36" s="95">
        <v>0</v>
      </c>
      <c r="BR36" s="61">
        <v>0</v>
      </c>
      <c r="BS36" s="61">
        <v>0</v>
      </c>
      <c r="BT36" s="61">
        <v>0</v>
      </c>
      <c r="BU36" s="61">
        <v>0</v>
      </c>
      <c r="BV36" s="61">
        <v>0</v>
      </c>
      <c r="BW36" s="61">
        <v>0</v>
      </c>
    </row>
    <row r="37" spans="1:75">
      <c r="A37" s="54" t="s">
        <v>40</v>
      </c>
      <c r="B37" s="55">
        <v>3081520.45</v>
      </c>
      <c r="C37" s="55">
        <v>0</v>
      </c>
      <c r="D37" s="55">
        <v>3313859.16</v>
      </c>
      <c r="E37" s="56">
        <v>2902236.4</v>
      </c>
      <c r="F37" s="55">
        <v>67538.38</v>
      </c>
      <c r="G37" s="55">
        <v>2276184.2000000002</v>
      </c>
      <c r="H37" s="55">
        <v>216402.78</v>
      </c>
      <c r="I37" s="59">
        <v>2228701.7000000002</v>
      </c>
      <c r="J37" s="61">
        <v>268042.18</v>
      </c>
      <c r="K37" s="61">
        <v>2122143.09</v>
      </c>
      <c r="L37" s="61">
        <v>2459872.4</v>
      </c>
      <c r="M37" s="61">
        <v>397940.83</v>
      </c>
      <c r="N37" s="61">
        <v>1137331.2</v>
      </c>
      <c r="O37" s="61">
        <v>84822</v>
      </c>
      <c r="P37" s="61">
        <v>3453365.42</v>
      </c>
      <c r="Q37" s="61">
        <v>3190530.13</v>
      </c>
      <c r="R37" s="61">
        <v>676085.91</v>
      </c>
      <c r="S37" s="61">
        <v>834110</v>
      </c>
      <c r="T37" s="61">
        <v>2346391.7000000002</v>
      </c>
      <c r="U37" s="61">
        <v>322058.06</v>
      </c>
      <c r="V37" s="61">
        <v>0</v>
      </c>
      <c r="W37" s="61">
        <v>0</v>
      </c>
      <c r="X37" s="61">
        <v>6560</v>
      </c>
      <c r="Y37" s="61">
        <v>5737380.7999999998</v>
      </c>
      <c r="Z37" s="61">
        <v>384684</v>
      </c>
      <c r="AA37" s="61">
        <v>952716.01</v>
      </c>
      <c r="AB37" s="61">
        <v>2811032.12</v>
      </c>
      <c r="AC37" s="61">
        <v>3238203.89</v>
      </c>
      <c r="AD37" s="61">
        <v>167132.4</v>
      </c>
      <c r="AE37" s="61">
        <v>341954.95</v>
      </c>
      <c r="AF37" s="61">
        <v>703659.13</v>
      </c>
      <c r="AG37" s="61">
        <v>0</v>
      </c>
      <c r="AH37" s="61">
        <v>749867.8</v>
      </c>
      <c r="AI37" s="61">
        <v>63396</v>
      </c>
      <c r="AJ37" s="61">
        <v>2954643.8</v>
      </c>
      <c r="AK37" s="61">
        <v>248629.02</v>
      </c>
      <c r="AL37" s="61">
        <v>1740301.48</v>
      </c>
      <c r="AM37" s="61">
        <v>2417967.85</v>
      </c>
      <c r="AN37" s="61">
        <v>2250280.06</v>
      </c>
      <c r="AO37" s="61">
        <v>363769.82</v>
      </c>
      <c r="AP37" s="61">
        <v>140515.26999999999</v>
      </c>
      <c r="AQ37" s="61">
        <v>2002055.37</v>
      </c>
      <c r="AR37" s="61">
        <v>249400.57</v>
      </c>
      <c r="AS37" s="61">
        <v>1435592.26</v>
      </c>
      <c r="AT37" s="61">
        <v>423023.51</v>
      </c>
      <c r="AU37" s="61">
        <v>0</v>
      </c>
      <c r="AV37" s="61">
        <v>0</v>
      </c>
      <c r="AW37" s="61">
        <v>775863.6</v>
      </c>
      <c r="AX37" s="61">
        <v>216309.9</v>
      </c>
      <c r="AY37" s="61">
        <v>450656.2</v>
      </c>
      <c r="AZ37" s="61">
        <v>1037269.53</v>
      </c>
      <c r="BA37" s="61">
        <v>696441</v>
      </c>
      <c r="BB37" s="61">
        <v>112155</v>
      </c>
      <c r="BC37" s="61">
        <v>0</v>
      </c>
      <c r="BD37" s="61">
        <v>208041</v>
      </c>
      <c r="BE37" s="61">
        <v>565791</v>
      </c>
      <c r="BF37" s="61">
        <v>0</v>
      </c>
      <c r="BG37" s="61">
        <v>512142</v>
      </c>
      <c r="BH37" s="61">
        <v>1053882</v>
      </c>
      <c r="BI37" s="61">
        <v>0</v>
      </c>
      <c r="BJ37" s="61">
        <v>3342650</v>
      </c>
      <c r="BK37" s="61">
        <v>1185774</v>
      </c>
      <c r="BL37" s="61">
        <v>1739430</v>
      </c>
      <c r="BM37" s="61">
        <v>0</v>
      </c>
      <c r="BN37" s="61">
        <v>1671045</v>
      </c>
      <c r="BO37" s="61">
        <v>197441</v>
      </c>
      <c r="BP37" s="61">
        <v>0</v>
      </c>
      <c r="BQ37" s="95">
        <v>509812</v>
      </c>
      <c r="BR37" s="61">
        <v>0</v>
      </c>
      <c r="BS37" s="61">
        <v>82301</v>
      </c>
      <c r="BT37" s="61">
        <v>450</v>
      </c>
      <c r="BU37" s="61">
        <v>1202714</v>
      </c>
      <c r="BV37" s="61">
        <v>0</v>
      </c>
      <c r="BW37" s="61">
        <v>944163</v>
      </c>
    </row>
    <row r="38" spans="1:75">
      <c r="A38" s="54" t="s">
        <v>94</v>
      </c>
      <c r="B38" s="55">
        <v>0</v>
      </c>
      <c r="C38" s="55">
        <v>0</v>
      </c>
      <c r="D38" s="55">
        <v>0</v>
      </c>
      <c r="E38" s="55">
        <v>0</v>
      </c>
      <c r="F38" s="56">
        <v>0</v>
      </c>
      <c r="G38" s="56">
        <v>0</v>
      </c>
      <c r="H38" s="56">
        <v>0</v>
      </c>
      <c r="I38" s="62">
        <v>0</v>
      </c>
      <c r="J38" s="61">
        <v>0</v>
      </c>
      <c r="K38" s="61">
        <v>0</v>
      </c>
      <c r="L38" s="61">
        <v>0</v>
      </c>
      <c r="M38" s="61">
        <v>0</v>
      </c>
      <c r="N38" s="61">
        <v>0</v>
      </c>
      <c r="O38" s="61">
        <v>62000</v>
      </c>
      <c r="P38" s="61">
        <v>0</v>
      </c>
      <c r="Q38" s="61">
        <v>0</v>
      </c>
      <c r="R38" s="61">
        <v>0</v>
      </c>
      <c r="S38" s="61">
        <v>0</v>
      </c>
      <c r="T38" s="61">
        <v>0</v>
      </c>
      <c r="U38" s="61">
        <v>0</v>
      </c>
      <c r="V38" s="61">
        <v>0</v>
      </c>
      <c r="W38" s="61">
        <v>0</v>
      </c>
      <c r="X38" s="61">
        <v>0</v>
      </c>
      <c r="Y38" s="61">
        <v>0</v>
      </c>
      <c r="Z38" s="61">
        <v>0</v>
      </c>
      <c r="AA38" s="61">
        <v>0</v>
      </c>
      <c r="AB38" s="61">
        <v>0</v>
      </c>
      <c r="AC38" s="61">
        <v>0</v>
      </c>
      <c r="AD38" s="61">
        <v>0</v>
      </c>
      <c r="AE38" s="61">
        <v>0</v>
      </c>
      <c r="AF38" s="61">
        <v>0</v>
      </c>
      <c r="AG38" s="61">
        <v>0</v>
      </c>
      <c r="AH38" s="61">
        <v>0</v>
      </c>
      <c r="AI38" s="61">
        <v>0</v>
      </c>
      <c r="AJ38" s="61">
        <v>0</v>
      </c>
      <c r="AK38" s="61">
        <v>0</v>
      </c>
      <c r="AL38" s="61">
        <v>0</v>
      </c>
      <c r="AM38" s="61">
        <v>0</v>
      </c>
      <c r="AN38" s="61">
        <v>0</v>
      </c>
      <c r="AO38" s="61">
        <v>0</v>
      </c>
      <c r="AP38" s="61">
        <v>0</v>
      </c>
      <c r="AQ38" s="61">
        <v>0</v>
      </c>
      <c r="AR38" s="61">
        <v>0</v>
      </c>
      <c r="AS38" s="61">
        <v>0</v>
      </c>
      <c r="AT38" s="61">
        <v>0</v>
      </c>
      <c r="AU38" s="61">
        <v>0</v>
      </c>
      <c r="AV38" s="61">
        <v>0</v>
      </c>
      <c r="AW38" s="61">
        <v>0</v>
      </c>
      <c r="AX38" s="61">
        <v>0</v>
      </c>
      <c r="AY38" s="61">
        <v>0</v>
      </c>
      <c r="AZ38" s="61">
        <v>0</v>
      </c>
      <c r="BA38" s="61">
        <v>0</v>
      </c>
      <c r="BB38" s="61">
        <v>0</v>
      </c>
      <c r="BC38" s="61">
        <v>0</v>
      </c>
      <c r="BD38" s="61">
        <v>0</v>
      </c>
      <c r="BE38" s="61">
        <v>0</v>
      </c>
      <c r="BF38" s="61">
        <v>0</v>
      </c>
      <c r="BG38" s="61">
        <v>0</v>
      </c>
      <c r="BH38" s="61">
        <v>0</v>
      </c>
      <c r="BI38" s="61">
        <v>0</v>
      </c>
      <c r="BJ38" s="61">
        <v>0</v>
      </c>
      <c r="BK38" s="61">
        <v>0</v>
      </c>
      <c r="BL38" s="61">
        <v>0</v>
      </c>
      <c r="BM38" s="61">
        <v>0</v>
      </c>
      <c r="BN38" s="61">
        <v>0</v>
      </c>
      <c r="BO38" s="61">
        <v>0</v>
      </c>
      <c r="BP38" s="61">
        <v>0</v>
      </c>
      <c r="BQ38" s="95">
        <v>0</v>
      </c>
      <c r="BR38" s="61">
        <v>0</v>
      </c>
      <c r="BS38" s="61">
        <v>0</v>
      </c>
      <c r="BT38" s="61">
        <v>0</v>
      </c>
      <c r="BU38" s="61">
        <v>0</v>
      </c>
      <c r="BV38" s="61">
        <v>0</v>
      </c>
      <c r="BW38" s="61">
        <v>0</v>
      </c>
    </row>
    <row r="39" spans="1:75">
      <c r="A39" s="54" t="s">
        <v>95</v>
      </c>
      <c r="B39" s="61">
        <v>0</v>
      </c>
      <c r="C39" s="61">
        <v>0</v>
      </c>
      <c r="D39" s="61">
        <v>0</v>
      </c>
      <c r="E39" s="61">
        <v>0</v>
      </c>
      <c r="F39" s="61">
        <v>0</v>
      </c>
      <c r="G39" s="61">
        <v>0</v>
      </c>
      <c r="H39" s="61">
        <v>0</v>
      </c>
      <c r="I39" s="61">
        <v>0</v>
      </c>
      <c r="J39" s="61">
        <v>0</v>
      </c>
      <c r="K39" s="61">
        <v>0</v>
      </c>
      <c r="L39" s="61">
        <v>0</v>
      </c>
      <c r="M39" s="61">
        <v>0</v>
      </c>
      <c r="N39" s="61">
        <v>0</v>
      </c>
      <c r="O39" s="61">
        <v>0</v>
      </c>
      <c r="P39" s="61">
        <v>0</v>
      </c>
      <c r="Q39" s="61">
        <v>0</v>
      </c>
      <c r="R39" s="61">
        <v>0</v>
      </c>
      <c r="S39" s="61">
        <v>0</v>
      </c>
      <c r="T39" s="61">
        <v>0</v>
      </c>
      <c r="U39" s="61">
        <v>0</v>
      </c>
      <c r="V39" s="61">
        <v>0</v>
      </c>
      <c r="W39" s="61">
        <v>0</v>
      </c>
      <c r="X39" s="61">
        <v>0</v>
      </c>
      <c r="Y39" s="61">
        <v>0</v>
      </c>
      <c r="Z39" s="61">
        <v>0</v>
      </c>
      <c r="AA39" s="61">
        <v>0</v>
      </c>
      <c r="AB39" s="61">
        <v>0</v>
      </c>
      <c r="AC39" s="61">
        <v>0</v>
      </c>
      <c r="AD39" s="61">
        <v>0</v>
      </c>
      <c r="AE39" s="61">
        <v>0</v>
      </c>
      <c r="AF39" s="61">
        <v>0</v>
      </c>
      <c r="AG39" s="61">
        <v>0</v>
      </c>
      <c r="AH39" s="61">
        <v>0</v>
      </c>
      <c r="AI39" s="61">
        <v>0</v>
      </c>
      <c r="AJ39" s="61">
        <v>0</v>
      </c>
      <c r="AK39" s="61">
        <v>0</v>
      </c>
      <c r="AL39" s="61">
        <v>0</v>
      </c>
      <c r="AM39" s="61">
        <v>0</v>
      </c>
      <c r="AN39" s="61">
        <v>0</v>
      </c>
      <c r="AO39" s="61">
        <v>0</v>
      </c>
      <c r="AP39" s="61">
        <v>0</v>
      </c>
      <c r="AQ39" s="61">
        <v>0</v>
      </c>
      <c r="AR39" s="61">
        <v>0</v>
      </c>
      <c r="AS39" s="61">
        <v>0</v>
      </c>
      <c r="AT39" s="61">
        <v>0</v>
      </c>
      <c r="AU39" s="61">
        <v>0</v>
      </c>
      <c r="AV39" s="61">
        <v>0</v>
      </c>
      <c r="AW39" s="61">
        <v>0</v>
      </c>
      <c r="AX39" s="61">
        <v>0</v>
      </c>
      <c r="AY39" s="61">
        <v>0</v>
      </c>
      <c r="AZ39" s="61">
        <v>0</v>
      </c>
      <c r="BA39" s="61">
        <v>0</v>
      </c>
      <c r="BB39" s="61">
        <v>0</v>
      </c>
      <c r="BC39" s="61">
        <v>0</v>
      </c>
      <c r="BD39" s="61">
        <v>0</v>
      </c>
      <c r="BE39" s="61">
        <v>0</v>
      </c>
      <c r="BF39" s="61">
        <v>0</v>
      </c>
      <c r="BG39" s="61">
        <v>0</v>
      </c>
      <c r="BH39" s="61">
        <v>0</v>
      </c>
      <c r="BI39" s="61">
        <v>0</v>
      </c>
      <c r="BJ39" s="61">
        <v>0</v>
      </c>
      <c r="BK39" s="61">
        <v>0</v>
      </c>
      <c r="BL39" s="61">
        <v>0</v>
      </c>
      <c r="BM39" s="61">
        <v>0</v>
      </c>
      <c r="BN39" s="61">
        <v>0</v>
      </c>
      <c r="BO39" s="61">
        <v>0</v>
      </c>
      <c r="BP39" s="61">
        <v>0</v>
      </c>
      <c r="BQ39" s="95">
        <v>0</v>
      </c>
      <c r="BR39" s="61">
        <v>0</v>
      </c>
      <c r="BS39" s="61">
        <v>0</v>
      </c>
      <c r="BT39" s="61">
        <v>0</v>
      </c>
      <c r="BU39" s="61">
        <v>0</v>
      </c>
      <c r="BV39" s="61">
        <v>0</v>
      </c>
      <c r="BW39" s="61">
        <v>0</v>
      </c>
    </row>
    <row r="40" spans="1:75">
      <c r="A40" s="54" t="s">
        <v>119</v>
      </c>
      <c r="B40" s="61">
        <v>0</v>
      </c>
      <c r="C40" s="61">
        <v>0</v>
      </c>
      <c r="D40" s="61">
        <v>0</v>
      </c>
      <c r="E40" s="61">
        <v>0</v>
      </c>
      <c r="F40" s="61">
        <v>0</v>
      </c>
      <c r="G40" s="61">
        <v>0</v>
      </c>
      <c r="H40" s="61">
        <v>0</v>
      </c>
      <c r="I40" s="61">
        <v>0</v>
      </c>
      <c r="J40" s="61">
        <v>0</v>
      </c>
      <c r="K40" s="61">
        <v>0</v>
      </c>
      <c r="L40" s="61">
        <v>0</v>
      </c>
      <c r="M40" s="61">
        <v>0</v>
      </c>
      <c r="N40" s="61">
        <v>0</v>
      </c>
      <c r="O40" s="61">
        <v>0</v>
      </c>
      <c r="P40" s="61">
        <v>0</v>
      </c>
      <c r="Q40" s="61">
        <v>0</v>
      </c>
      <c r="R40" s="61">
        <v>0</v>
      </c>
      <c r="S40" s="61">
        <v>0</v>
      </c>
      <c r="T40" s="61">
        <v>0</v>
      </c>
      <c r="U40" s="61">
        <v>0</v>
      </c>
      <c r="V40" s="61">
        <v>0</v>
      </c>
      <c r="W40" s="61">
        <v>0</v>
      </c>
      <c r="X40" s="61">
        <v>0</v>
      </c>
      <c r="Y40" s="61">
        <v>0</v>
      </c>
      <c r="Z40" s="61">
        <v>0</v>
      </c>
      <c r="AA40" s="61">
        <v>0</v>
      </c>
      <c r="AB40" s="61">
        <v>0</v>
      </c>
      <c r="AC40" s="61">
        <v>0</v>
      </c>
      <c r="AD40" s="61">
        <v>0</v>
      </c>
      <c r="AE40" s="61">
        <v>0</v>
      </c>
      <c r="AF40" s="61">
        <v>0</v>
      </c>
      <c r="AG40" s="61">
        <v>0</v>
      </c>
      <c r="AH40" s="61">
        <v>0</v>
      </c>
      <c r="AI40" s="61">
        <v>0</v>
      </c>
      <c r="AJ40" s="61">
        <v>0</v>
      </c>
      <c r="AK40" s="61">
        <v>0</v>
      </c>
      <c r="AL40" s="61">
        <v>0</v>
      </c>
      <c r="AM40" s="61">
        <v>0</v>
      </c>
      <c r="AN40" s="61">
        <v>0</v>
      </c>
      <c r="AO40" s="61">
        <v>0</v>
      </c>
      <c r="AP40" s="61">
        <v>0</v>
      </c>
      <c r="AQ40" s="61">
        <v>0</v>
      </c>
      <c r="AR40" s="61">
        <v>0</v>
      </c>
      <c r="AS40" s="61">
        <v>0</v>
      </c>
      <c r="AT40" s="61">
        <v>0</v>
      </c>
      <c r="AU40" s="61">
        <v>0</v>
      </c>
      <c r="AV40" s="61">
        <v>0</v>
      </c>
      <c r="AW40" s="61">
        <v>0</v>
      </c>
      <c r="AX40" s="61">
        <v>0</v>
      </c>
      <c r="AY40" s="61">
        <v>0</v>
      </c>
      <c r="AZ40" s="61">
        <v>0</v>
      </c>
      <c r="BA40" s="61">
        <v>0</v>
      </c>
      <c r="BB40" s="61">
        <v>0</v>
      </c>
      <c r="BC40" s="61">
        <v>0</v>
      </c>
      <c r="BD40" s="61">
        <v>0</v>
      </c>
      <c r="BE40" s="61">
        <v>0</v>
      </c>
      <c r="BF40" s="61">
        <v>0</v>
      </c>
      <c r="BG40" s="61">
        <v>0</v>
      </c>
      <c r="BH40" s="61">
        <v>0</v>
      </c>
      <c r="BI40" s="61">
        <v>0</v>
      </c>
      <c r="BJ40" s="61">
        <v>0</v>
      </c>
      <c r="BK40" s="61">
        <v>0</v>
      </c>
      <c r="BL40" s="61">
        <v>0</v>
      </c>
      <c r="BM40" s="61">
        <v>0</v>
      </c>
      <c r="BN40" s="61">
        <v>0</v>
      </c>
      <c r="BO40" s="61">
        <v>0</v>
      </c>
      <c r="BP40" s="61">
        <v>0</v>
      </c>
      <c r="BQ40" s="95">
        <v>0</v>
      </c>
      <c r="BR40" s="61">
        <v>0</v>
      </c>
      <c r="BS40" s="61">
        <v>0</v>
      </c>
      <c r="BT40" s="61">
        <v>0</v>
      </c>
      <c r="BU40" s="61">
        <v>0</v>
      </c>
      <c r="BV40" s="61">
        <v>0</v>
      </c>
      <c r="BW40" s="61">
        <v>0</v>
      </c>
    </row>
    <row r="41" spans="1:75">
      <c r="A41" s="54" t="s">
        <v>96</v>
      </c>
      <c r="B41" s="61">
        <v>0</v>
      </c>
      <c r="C41" s="61">
        <v>0</v>
      </c>
      <c r="D41" s="61">
        <v>0</v>
      </c>
      <c r="E41" s="61">
        <v>0</v>
      </c>
      <c r="F41" s="61">
        <v>0</v>
      </c>
      <c r="G41" s="61">
        <v>0</v>
      </c>
      <c r="H41" s="61">
        <v>0</v>
      </c>
      <c r="I41" s="61">
        <v>0</v>
      </c>
      <c r="J41" s="61">
        <v>0</v>
      </c>
      <c r="K41" s="61">
        <v>0</v>
      </c>
      <c r="L41" s="61">
        <v>0</v>
      </c>
      <c r="M41" s="61">
        <v>0</v>
      </c>
      <c r="N41" s="61">
        <v>0</v>
      </c>
      <c r="O41" s="61">
        <v>0</v>
      </c>
      <c r="P41" s="61">
        <v>0</v>
      </c>
      <c r="Q41" s="61">
        <v>0</v>
      </c>
      <c r="R41" s="61">
        <v>0</v>
      </c>
      <c r="S41" s="61">
        <v>0</v>
      </c>
      <c r="T41" s="61">
        <v>0</v>
      </c>
      <c r="U41" s="61">
        <v>0</v>
      </c>
      <c r="V41" s="61">
        <v>0</v>
      </c>
      <c r="W41" s="61">
        <v>0</v>
      </c>
      <c r="X41" s="61">
        <v>0</v>
      </c>
      <c r="Y41" s="61">
        <v>0</v>
      </c>
      <c r="Z41" s="61">
        <v>0</v>
      </c>
      <c r="AA41" s="61">
        <v>0</v>
      </c>
      <c r="AB41" s="61">
        <v>0</v>
      </c>
      <c r="AC41" s="61">
        <v>0</v>
      </c>
      <c r="AD41" s="61">
        <v>0</v>
      </c>
      <c r="AE41" s="61">
        <v>0</v>
      </c>
      <c r="AF41" s="61">
        <v>0</v>
      </c>
      <c r="AG41" s="61">
        <v>0</v>
      </c>
      <c r="AH41" s="61">
        <v>0</v>
      </c>
      <c r="AI41" s="61">
        <v>0</v>
      </c>
      <c r="AJ41" s="61">
        <v>0</v>
      </c>
      <c r="AK41" s="61">
        <v>0</v>
      </c>
      <c r="AL41" s="61">
        <v>0</v>
      </c>
      <c r="AM41" s="61">
        <v>0</v>
      </c>
      <c r="AN41" s="61">
        <v>0</v>
      </c>
      <c r="AO41" s="61">
        <v>0</v>
      </c>
      <c r="AP41" s="61">
        <v>0</v>
      </c>
      <c r="AQ41" s="61">
        <v>0</v>
      </c>
      <c r="AR41" s="61">
        <v>0</v>
      </c>
      <c r="AS41" s="61">
        <v>0</v>
      </c>
      <c r="AT41" s="61">
        <v>0</v>
      </c>
      <c r="AU41" s="61">
        <v>0</v>
      </c>
      <c r="AV41" s="61">
        <v>0</v>
      </c>
      <c r="AW41" s="61">
        <v>0</v>
      </c>
      <c r="AX41" s="61">
        <v>0</v>
      </c>
      <c r="AY41" s="61">
        <v>0</v>
      </c>
      <c r="AZ41" s="61">
        <v>0</v>
      </c>
      <c r="BA41" s="61">
        <v>0</v>
      </c>
      <c r="BB41" s="61">
        <v>0</v>
      </c>
      <c r="BC41" s="61">
        <v>0</v>
      </c>
      <c r="BD41" s="61">
        <v>0</v>
      </c>
      <c r="BE41" s="61">
        <v>0</v>
      </c>
      <c r="BF41" s="61">
        <v>0</v>
      </c>
      <c r="BG41" s="61">
        <v>0</v>
      </c>
      <c r="BH41" s="61">
        <v>0</v>
      </c>
      <c r="BI41" s="61">
        <v>0</v>
      </c>
      <c r="BJ41" s="61">
        <v>0</v>
      </c>
      <c r="BK41" s="61">
        <v>0</v>
      </c>
      <c r="BL41" s="61">
        <v>0</v>
      </c>
      <c r="BM41" s="61">
        <v>0</v>
      </c>
      <c r="BN41" s="61">
        <v>0</v>
      </c>
      <c r="BO41" s="61">
        <v>0</v>
      </c>
      <c r="BP41" s="61">
        <v>0</v>
      </c>
      <c r="BQ41" s="95">
        <v>0</v>
      </c>
      <c r="BR41" s="61">
        <v>0</v>
      </c>
      <c r="BS41" s="61">
        <v>0</v>
      </c>
      <c r="BT41" s="61">
        <v>0</v>
      </c>
      <c r="BU41" s="61">
        <v>0</v>
      </c>
      <c r="BV41" s="61">
        <v>0</v>
      </c>
      <c r="BW41" s="61">
        <v>0</v>
      </c>
    </row>
    <row r="42" spans="1:75">
      <c r="A42" s="54" t="s">
        <v>120</v>
      </c>
      <c r="B42" s="55">
        <v>0</v>
      </c>
      <c r="C42" s="55">
        <v>0</v>
      </c>
      <c r="D42" s="55">
        <v>0</v>
      </c>
      <c r="E42" s="55">
        <v>0</v>
      </c>
      <c r="F42" s="56">
        <v>0</v>
      </c>
      <c r="G42" s="55">
        <v>0</v>
      </c>
      <c r="H42" s="55">
        <v>0</v>
      </c>
      <c r="I42" s="62">
        <v>0</v>
      </c>
      <c r="J42" s="61">
        <v>0</v>
      </c>
      <c r="K42" s="61">
        <v>0</v>
      </c>
      <c r="L42" s="61">
        <v>0</v>
      </c>
      <c r="M42" s="61">
        <v>0</v>
      </c>
      <c r="N42" s="61">
        <v>0</v>
      </c>
      <c r="O42" s="61">
        <v>0</v>
      </c>
      <c r="P42" s="61">
        <v>0</v>
      </c>
      <c r="Q42" s="61">
        <v>0</v>
      </c>
      <c r="R42" s="61">
        <v>0</v>
      </c>
      <c r="S42" s="61">
        <v>0</v>
      </c>
      <c r="T42" s="61">
        <v>16991.86</v>
      </c>
      <c r="U42" s="61">
        <v>0</v>
      </c>
      <c r="V42" s="61">
        <v>0</v>
      </c>
      <c r="W42" s="61">
        <v>0</v>
      </c>
      <c r="X42" s="61">
        <v>0</v>
      </c>
      <c r="Y42" s="61">
        <v>0</v>
      </c>
      <c r="Z42" s="61">
        <v>0</v>
      </c>
      <c r="AA42" s="61">
        <v>0</v>
      </c>
      <c r="AB42" s="61">
        <v>0</v>
      </c>
      <c r="AC42" s="61">
        <v>0</v>
      </c>
      <c r="AD42" s="61">
        <v>0</v>
      </c>
      <c r="AE42" s="61">
        <v>0</v>
      </c>
      <c r="AF42" s="61">
        <v>0</v>
      </c>
      <c r="AG42" s="61">
        <v>0</v>
      </c>
      <c r="AH42" s="61">
        <v>0</v>
      </c>
      <c r="AI42" s="61">
        <v>0</v>
      </c>
      <c r="AJ42" s="61">
        <v>0</v>
      </c>
      <c r="AK42" s="61">
        <v>0</v>
      </c>
      <c r="AL42" s="61">
        <v>0</v>
      </c>
      <c r="AM42" s="61">
        <v>0</v>
      </c>
      <c r="AN42" s="61">
        <v>0</v>
      </c>
      <c r="AO42" s="61">
        <v>0</v>
      </c>
      <c r="AP42" s="61">
        <v>0</v>
      </c>
      <c r="AQ42" s="61">
        <v>0</v>
      </c>
      <c r="AR42" s="61">
        <v>0</v>
      </c>
      <c r="AS42" s="61">
        <v>0</v>
      </c>
      <c r="AT42" s="61">
        <v>0</v>
      </c>
      <c r="AU42" s="61">
        <v>0</v>
      </c>
      <c r="AV42" s="61">
        <v>0</v>
      </c>
      <c r="AW42" s="61">
        <v>0</v>
      </c>
      <c r="AX42" s="61">
        <v>0</v>
      </c>
      <c r="AY42" s="61">
        <v>0</v>
      </c>
      <c r="AZ42" s="61">
        <v>0</v>
      </c>
      <c r="BA42" s="61">
        <v>0</v>
      </c>
      <c r="BB42" s="61">
        <v>0</v>
      </c>
      <c r="BC42" s="61">
        <v>0</v>
      </c>
      <c r="BD42" s="61">
        <v>0</v>
      </c>
      <c r="BE42" s="61">
        <v>0</v>
      </c>
      <c r="BF42" s="61">
        <v>0</v>
      </c>
      <c r="BG42" s="61">
        <v>0</v>
      </c>
      <c r="BH42" s="61">
        <v>0</v>
      </c>
      <c r="BI42" s="61">
        <v>0</v>
      </c>
      <c r="BJ42" s="61">
        <v>0</v>
      </c>
      <c r="BK42" s="61">
        <v>0</v>
      </c>
      <c r="BL42" s="61">
        <v>0</v>
      </c>
      <c r="BM42" s="61">
        <v>0</v>
      </c>
      <c r="BN42" s="61">
        <v>0</v>
      </c>
      <c r="BO42" s="61">
        <v>0</v>
      </c>
      <c r="BP42" s="61">
        <v>0</v>
      </c>
      <c r="BQ42" s="95">
        <v>0</v>
      </c>
      <c r="BR42" s="61">
        <v>0</v>
      </c>
      <c r="BS42" s="61">
        <v>0</v>
      </c>
      <c r="BT42" s="61">
        <v>0</v>
      </c>
      <c r="BU42" s="61">
        <v>0</v>
      </c>
      <c r="BV42" s="61">
        <v>0</v>
      </c>
      <c r="BW42" s="61">
        <v>0</v>
      </c>
    </row>
    <row r="43" spans="1:75">
      <c r="A43" s="54" t="s">
        <v>79</v>
      </c>
      <c r="B43" s="55">
        <v>0</v>
      </c>
      <c r="C43" s="55">
        <v>0</v>
      </c>
      <c r="D43" s="55">
        <v>0</v>
      </c>
      <c r="E43" s="55">
        <v>0</v>
      </c>
      <c r="F43" s="55">
        <v>0</v>
      </c>
      <c r="G43" s="55">
        <v>0</v>
      </c>
      <c r="H43" s="55">
        <v>0</v>
      </c>
      <c r="I43" s="62">
        <v>0</v>
      </c>
      <c r="J43" s="61">
        <v>0</v>
      </c>
      <c r="K43" s="61">
        <v>0</v>
      </c>
      <c r="L43" s="61">
        <v>0</v>
      </c>
      <c r="M43" s="61">
        <v>0</v>
      </c>
      <c r="N43" s="61">
        <v>0</v>
      </c>
      <c r="O43" s="61">
        <v>0</v>
      </c>
      <c r="P43" s="61">
        <v>0</v>
      </c>
      <c r="Q43" s="61">
        <v>0</v>
      </c>
      <c r="R43" s="61">
        <v>0</v>
      </c>
      <c r="S43" s="61">
        <v>0</v>
      </c>
      <c r="T43" s="61">
        <v>0</v>
      </c>
      <c r="U43" s="61">
        <v>0</v>
      </c>
      <c r="V43" s="61">
        <v>0</v>
      </c>
      <c r="W43" s="61">
        <v>0</v>
      </c>
      <c r="X43" s="61">
        <v>0</v>
      </c>
      <c r="Y43" s="61">
        <v>0</v>
      </c>
      <c r="Z43" s="61">
        <v>0</v>
      </c>
      <c r="AA43" s="61">
        <v>0</v>
      </c>
      <c r="AB43" s="61">
        <v>0</v>
      </c>
      <c r="AC43" s="61">
        <v>0</v>
      </c>
      <c r="AD43" s="61">
        <v>0</v>
      </c>
      <c r="AE43" s="61">
        <v>0</v>
      </c>
      <c r="AF43" s="61">
        <v>21122.42</v>
      </c>
      <c r="AG43" s="61">
        <v>36503.83</v>
      </c>
      <c r="AH43" s="61">
        <v>0</v>
      </c>
      <c r="AI43" s="61">
        <v>0</v>
      </c>
      <c r="AJ43" s="61">
        <v>0</v>
      </c>
      <c r="AK43" s="61">
        <v>0</v>
      </c>
      <c r="AL43" s="61">
        <v>0</v>
      </c>
      <c r="AM43" s="61">
        <v>0</v>
      </c>
      <c r="AN43" s="61">
        <v>0</v>
      </c>
      <c r="AO43" s="61">
        <v>0</v>
      </c>
      <c r="AP43" s="61">
        <v>0</v>
      </c>
      <c r="AQ43" s="61">
        <v>0</v>
      </c>
      <c r="AR43" s="61">
        <v>0</v>
      </c>
      <c r="AS43" s="61">
        <v>0</v>
      </c>
      <c r="AT43" s="61">
        <v>0</v>
      </c>
      <c r="AU43" s="61">
        <v>0</v>
      </c>
      <c r="AV43" s="61">
        <v>0</v>
      </c>
      <c r="AW43" s="61">
        <v>0</v>
      </c>
      <c r="AX43" s="61">
        <v>0</v>
      </c>
      <c r="AY43" s="61">
        <v>0</v>
      </c>
      <c r="AZ43" s="61">
        <v>0</v>
      </c>
      <c r="BA43" s="61">
        <v>0</v>
      </c>
      <c r="BB43" s="61">
        <v>0</v>
      </c>
      <c r="BC43" s="61">
        <v>0</v>
      </c>
      <c r="BD43" s="61">
        <v>0</v>
      </c>
      <c r="BE43" s="61">
        <v>0</v>
      </c>
      <c r="BF43" s="61">
        <v>0</v>
      </c>
      <c r="BG43" s="61">
        <v>4000</v>
      </c>
      <c r="BH43" s="61">
        <v>0</v>
      </c>
      <c r="BI43" s="61">
        <v>0</v>
      </c>
      <c r="BJ43" s="61">
        <v>0</v>
      </c>
      <c r="BK43" s="61">
        <v>0</v>
      </c>
      <c r="BL43" s="61">
        <v>0</v>
      </c>
      <c r="BM43" s="61">
        <v>0</v>
      </c>
      <c r="BN43" s="61">
        <v>0</v>
      </c>
      <c r="BO43" s="61">
        <v>0</v>
      </c>
      <c r="BP43" s="61">
        <v>0</v>
      </c>
      <c r="BQ43" s="95">
        <v>0</v>
      </c>
      <c r="BR43" s="61">
        <v>0</v>
      </c>
      <c r="BS43" s="61">
        <v>0</v>
      </c>
      <c r="BT43" s="61">
        <v>0</v>
      </c>
      <c r="BU43" s="61">
        <v>0</v>
      </c>
      <c r="BV43" s="61">
        <v>0</v>
      </c>
      <c r="BW43" s="61">
        <v>0</v>
      </c>
    </row>
    <row r="44" spans="1:75">
      <c r="A44" s="54" t="s">
        <v>97</v>
      </c>
      <c r="B44" s="55">
        <v>0</v>
      </c>
      <c r="C44" s="55">
        <v>0</v>
      </c>
      <c r="D44" s="55">
        <v>376844.66</v>
      </c>
      <c r="E44" s="55">
        <v>0</v>
      </c>
      <c r="F44" s="55">
        <v>0</v>
      </c>
      <c r="G44" s="55">
        <v>0</v>
      </c>
      <c r="H44" s="55">
        <v>0</v>
      </c>
      <c r="I44" s="62">
        <v>0</v>
      </c>
      <c r="J44" s="61">
        <v>0</v>
      </c>
      <c r="K44" s="61">
        <v>0</v>
      </c>
      <c r="L44" s="61">
        <v>170188.34</v>
      </c>
      <c r="M44" s="61">
        <v>174670.8</v>
      </c>
      <c r="N44" s="61">
        <v>0</v>
      </c>
      <c r="O44" s="61">
        <v>0</v>
      </c>
      <c r="P44" s="61">
        <v>0</v>
      </c>
      <c r="Q44" s="61">
        <v>332600.43</v>
      </c>
      <c r="R44" s="61">
        <v>0</v>
      </c>
      <c r="S44" s="61">
        <v>0</v>
      </c>
      <c r="T44" s="61">
        <v>0</v>
      </c>
      <c r="U44" s="61">
        <v>530155.99</v>
      </c>
      <c r="V44" s="61">
        <v>0</v>
      </c>
      <c r="W44" s="61">
        <v>0</v>
      </c>
      <c r="X44" s="61">
        <v>0</v>
      </c>
      <c r="Y44" s="61">
        <v>0</v>
      </c>
      <c r="Z44" s="61">
        <v>0</v>
      </c>
      <c r="AA44" s="61">
        <v>0</v>
      </c>
      <c r="AB44" s="61">
        <v>0</v>
      </c>
      <c r="AC44" s="61">
        <v>0</v>
      </c>
      <c r="AD44" s="61">
        <v>0</v>
      </c>
      <c r="AE44" s="61">
        <v>0</v>
      </c>
      <c r="AF44" s="61">
        <v>0</v>
      </c>
      <c r="AG44" s="61">
        <v>0</v>
      </c>
      <c r="AH44" s="61">
        <v>0</v>
      </c>
      <c r="AI44" s="61">
        <v>0</v>
      </c>
      <c r="AJ44" s="61">
        <v>0</v>
      </c>
      <c r="AK44" s="61">
        <v>0</v>
      </c>
      <c r="AL44" s="61">
        <v>0</v>
      </c>
      <c r="AM44" s="61">
        <v>0</v>
      </c>
      <c r="AN44" s="61">
        <v>0</v>
      </c>
      <c r="AO44" s="61">
        <v>0</v>
      </c>
      <c r="AP44" s="61">
        <v>0</v>
      </c>
      <c r="AQ44" s="61">
        <v>0</v>
      </c>
      <c r="AR44" s="61">
        <v>0</v>
      </c>
      <c r="AS44" s="61">
        <v>0</v>
      </c>
      <c r="AT44" s="61">
        <v>0</v>
      </c>
      <c r="AU44" s="61">
        <v>0</v>
      </c>
      <c r="AV44" s="61">
        <v>0</v>
      </c>
      <c r="AW44" s="61">
        <v>0</v>
      </c>
      <c r="AX44" s="61">
        <v>0</v>
      </c>
      <c r="AY44" s="61">
        <v>0</v>
      </c>
      <c r="AZ44" s="61">
        <v>0</v>
      </c>
      <c r="BA44" s="61">
        <v>0</v>
      </c>
      <c r="BB44" s="61">
        <v>0</v>
      </c>
      <c r="BC44" s="61">
        <v>0</v>
      </c>
      <c r="BD44" s="61">
        <v>0</v>
      </c>
      <c r="BE44" s="61">
        <v>0</v>
      </c>
      <c r="BF44" s="61">
        <v>0</v>
      </c>
      <c r="BG44" s="61">
        <v>0</v>
      </c>
      <c r="BH44" s="61">
        <v>0</v>
      </c>
      <c r="BI44" s="61">
        <v>0</v>
      </c>
      <c r="BJ44" s="61">
        <v>0</v>
      </c>
      <c r="BK44" s="61">
        <v>0</v>
      </c>
      <c r="BL44" s="61">
        <v>0</v>
      </c>
      <c r="BM44" s="61">
        <v>0</v>
      </c>
      <c r="BN44" s="61">
        <v>0</v>
      </c>
      <c r="BO44" s="61">
        <v>0</v>
      </c>
      <c r="BP44" s="61">
        <v>0</v>
      </c>
      <c r="BQ44" s="95">
        <v>0</v>
      </c>
      <c r="BR44" s="61">
        <v>0</v>
      </c>
      <c r="BS44" s="61">
        <v>0</v>
      </c>
      <c r="BT44" s="61">
        <v>0</v>
      </c>
      <c r="BU44" s="61">
        <v>0</v>
      </c>
      <c r="BV44" s="61">
        <v>0</v>
      </c>
      <c r="BW44" s="61">
        <v>0</v>
      </c>
    </row>
    <row r="45" spans="1:75">
      <c r="A45" s="54" t="s">
        <v>29</v>
      </c>
      <c r="B45" s="55">
        <v>0</v>
      </c>
      <c r="C45" s="55">
        <v>0</v>
      </c>
      <c r="D45" s="55">
        <v>0</v>
      </c>
      <c r="E45" s="55">
        <v>0</v>
      </c>
      <c r="F45" s="56">
        <v>0</v>
      </c>
      <c r="G45" s="55">
        <v>0</v>
      </c>
      <c r="H45" s="55">
        <v>0</v>
      </c>
      <c r="I45" s="62">
        <v>0</v>
      </c>
      <c r="J45" s="61">
        <v>0</v>
      </c>
      <c r="K45" s="61">
        <v>0</v>
      </c>
      <c r="L45" s="61">
        <v>0</v>
      </c>
      <c r="M45" s="61">
        <v>0</v>
      </c>
      <c r="N45" s="61">
        <v>0</v>
      </c>
      <c r="O45" s="61">
        <v>0</v>
      </c>
      <c r="P45" s="61">
        <v>0</v>
      </c>
      <c r="Q45" s="61">
        <v>0</v>
      </c>
      <c r="R45" s="61">
        <v>0</v>
      </c>
      <c r="S45" s="61">
        <v>0</v>
      </c>
      <c r="T45" s="61">
        <v>0</v>
      </c>
      <c r="U45" s="61">
        <v>0</v>
      </c>
      <c r="V45" s="61">
        <v>0</v>
      </c>
      <c r="W45" s="61">
        <v>0</v>
      </c>
      <c r="X45" s="61">
        <v>0</v>
      </c>
      <c r="Y45" s="61">
        <v>0</v>
      </c>
      <c r="Z45" s="61">
        <v>0</v>
      </c>
      <c r="AA45" s="61">
        <v>0</v>
      </c>
      <c r="AB45" s="61">
        <v>0</v>
      </c>
      <c r="AC45" s="61">
        <v>0</v>
      </c>
      <c r="AD45" s="61">
        <v>0</v>
      </c>
      <c r="AE45" s="61">
        <v>0</v>
      </c>
      <c r="AF45" s="61">
        <v>0</v>
      </c>
      <c r="AG45" s="61">
        <v>0</v>
      </c>
      <c r="AH45" s="61">
        <v>21342.3</v>
      </c>
      <c r="AI45" s="61">
        <v>0</v>
      </c>
      <c r="AJ45" s="61">
        <v>0</v>
      </c>
      <c r="AK45" s="61">
        <v>0</v>
      </c>
      <c r="AL45" s="61">
        <v>0</v>
      </c>
      <c r="AM45" s="61">
        <v>0</v>
      </c>
      <c r="AN45" s="61">
        <v>0</v>
      </c>
      <c r="AO45" s="61">
        <v>326235</v>
      </c>
      <c r="AP45" s="61">
        <v>0</v>
      </c>
      <c r="AQ45" s="61">
        <v>0</v>
      </c>
      <c r="AR45" s="61">
        <v>0</v>
      </c>
      <c r="AS45" s="61">
        <v>0</v>
      </c>
      <c r="AT45" s="61">
        <v>0</v>
      </c>
      <c r="AU45" s="61">
        <v>0</v>
      </c>
      <c r="AV45" s="61">
        <v>0</v>
      </c>
      <c r="AW45" s="61">
        <v>0</v>
      </c>
      <c r="AX45" s="61">
        <v>0</v>
      </c>
      <c r="AY45" s="61">
        <v>0</v>
      </c>
      <c r="AZ45" s="61">
        <v>71429.58</v>
      </c>
      <c r="BA45" s="61">
        <v>0</v>
      </c>
      <c r="BB45" s="61">
        <v>0</v>
      </c>
      <c r="BC45" s="61">
        <v>71415</v>
      </c>
      <c r="BD45" s="61">
        <v>0</v>
      </c>
      <c r="BE45" s="61">
        <v>0</v>
      </c>
      <c r="BF45" s="61">
        <v>0</v>
      </c>
      <c r="BG45" s="61">
        <v>0</v>
      </c>
      <c r="BH45" s="61">
        <v>0</v>
      </c>
      <c r="BI45" s="61">
        <v>0</v>
      </c>
      <c r="BJ45" s="61">
        <v>0</v>
      </c>
      <c r="BK45" s="61">
        <v>0</v>
      </c>
      <c r="BL45" s="61">
        <v>0</v>
      </c>
      <c r="BM45" s="61">
        <v>0</v>
      </c>
      <c r="BN45" s="61">
        <v>27545</v>
      </c>
      <c r="BO45" s="61">
        <v>0</v>
      </c>
      <c r="BP45" s="61">
        <v>0</v>
      </c>
      <c r="BQ45" s="95">
        <v>0</v>
      </c>
      <c r="BR45" s="61">
        <v>0</v>
      </c>
      <c r="BS45" s="61">
        <v>246</v>
      </c>
      <c r="BT45" s="61">
        <v>0</v>
      </c>
      <c r="BU45" s="61">
        <v>0</v>
      </c>
      <c r="BV45" s="61">
        <v>0</v>
      </c>
      <c r="BW45" s="61">
        <v>0</v>
      </c>
    </row>
    <row r="46" spans="1:75">
      <c r="A46" s="54" t="s">
        <v>121</v>
      </c>
      <c r="B46" s="55">
        <v>0</v>
      </c>
      <c r="C46" s="55">
        <v>0</v>
      </c>
      <c r="D46" s="55">
        <v>0</v>
      </c>
      <c r="E46" s="55">
        <v>0</v>
      </c>
      <c r="F46" s="55">
        <v>0</v>
      </c>
      <c r="G46" s="55">
        <v>0</v>
      </c>
      <c r="H46" s="55">
        <v>0</v>
      </c>
      <c r="I46" s="62">
        <v>0</v>
      </c>
      <c r="J46" s="61">
        <v>0</v>
      </c>
      <c r="K46" s="61">
        <v>0</v>
      </c>
      <c r="L46" s="61">
        <v>0</v>
      </c>
      <c r="M46" s="61">
        <v>0</v>
      </c>
      <c r="N46" s="61">
        <v>0</v>
      </c>
      <c r="O46" s="61">
        <v>0</v>
      </c>
      <c r="P46" s="61">
        <v>0</v>
      </c>
      <c r="Q46" s="61">
        <v>0</v>
      </c>
      <c r="R46" s="61">
        <v>0</v>
      </c>
      <c r="S46" s="61">
        <v>0</v>
      </c>
      <c r="T46" s="61">
        <v>0</v>
      </c>
      <c r="U46" s="61">
        <v>27146.23</v>
      </c>
      <c r="V46" s="61">
        <v>0</v>
      </c>
      <c r="W46" s="61">
        <v>0</v>
      </c>
      <c r="X46" s="61">
        <v>0</v>
      </c>
      <c r="Y46" s="61">
        <v>0</v>
      </c>
      <c r="Z46" s="61">
        <v>0</v>
      </c>
      <c r="AA46" s="61">
        <v>0</v>
      </c>
      <c r="AB46" s="61">
        <v>32979.18</v>
      </c>
      <c r="AC46" s="61">
        <v>54990.98</v>
      </c>
      <c r="AD46" s="61">
        <v>0</v>
      </c>
      <c r="AE46" s="61">
        <v>0</v>
      </c>
      <c r="AF46" s="61">
        <v>76079.58</v>
      </c>
      <c r="AG46" s="61">
        <v>21692.34</v>
      </c>
      <c r="AH46" s="61">
        <v>22920.66</v>
      </c>
      <c r="AI46" s="61">
        <v>0</v>
      </c>
      <c r="AJ46" s="61">
        <v>0</v>
      </c>
      <c r="AK46" s="61">
        <v>0</v>
      </c>
      <c r="AL46" s="61">
        <v>0</v>
      </c>
      <c r="AM46" s="61">
        <v>0</v>
      </c>
      <c r="AN46" s="61">
        <v>0</v>
      </c>
      <c r="AO46" s="61">
        <v>0</v>
      </c>
      <c r="AP46" s="61">
        <v>0</v>
      </c>
      <c r="AQ46" s="61">
        <v>0</v>
      </c>
      <c r="AR46" s="61">
        <v>0</v>
      </c>
      <c r="AS46" s="61">
        <v>0</v>
      </c>
      <c r="AT46" s="61">
        <v>0</v>
      </c>
      <c r="AU46" s="61">
        <v>0</v>
      </c>
      <c r="AV46" s="61">
        <v>0</v>
      </c>
      <c r="AW46" s="61">
        <v>0</v>
      </c>
      <c r="AX46" s="61">
        <v>0</v>
      </c>
      <c r="AY46" s="61">
        <v>0</v>
      </c>
      <c r="AZ46" s="61">
        <v>0</v>
      </c>
      <c r="BA46" s="61">
        <v>0</v>
      </c>
      <c r="BB46" s="61">
        <v>0</v>
      </c>
      <c r="BC46" s="61">
        <v>0</v>
      </c>
      <c r="BD46" s="61">
        <v>0</v>
      </c>
      <c r="BE46" s="61">
        <v>0</v>
      </c>
      <c r="BF46" s="61">
        <v>0</v>
      </c>
      <c r="BG46" s="61">
        <v>0</v>
      </c>
      <c r="BH46" s="61">
        <v>0</v>
      </c>
      <c r="BI46" s="61">
        <v>0</v>
      </c>
      <c r="BJ46" s="61">
        <v>0</v>
      </c>
      <c r="BK46" s="61">
        <v>0</v>
      </c>
      <c r="BL46" s="61">
        <v>0</v>
      </c>
      <c r="BM46" s="61">
        <v>0</v>
      </c>
      <c r="BN46" s="61">
        <v>0</v>
      </c>
      <c r="BO46" s="61">
        <v>0</v>
      </c>
      <c r="BP46" s="61">
        <v>0</v>
      </c>
      <c r="BQ46" s="95">
        <v>0</v>
      </c>
      <c r="BR46" s="61">
        <v>0</v>
      </c>
      <c r="BS46" s="61">
        <v>0</v>
      </c>
      <c r="BT46" s="61">
        <v>0</v>
      </c>
      <c r="BU46" s="61">
        <v>0</v>
      </c>
      <c r="BV46" s="61">
        <v>0</v>
      </c>
      <c r="BW46" s="61">
        <v>0</v>
      </c>
    </row>
    <row r="47" spans="1:75">
      <c r="A47" s="54" t="s">
        <v>122</v>
      </c>
      <c r="B47" s="61">
        <v>0</v>
      </c>
      <c r="C47" s="61">
        <v>0</v>
      </c>
      <c r="D47" s="61">
        <v>0</v>
      </c>
      <c r="E47" s="61">
        <v>0</v>
      </c>
      <c r="F47" s="61">
        <v>0</v>
      </c>
      <c r="G47" s="61">
        <v>0</v>
      </c>
      <c r="H47" s="61">
        <v>0</v>
      </c>
      <c r="I47" s="61">
        <v>0</v>
      </c>
      <c r="J47" s="61">
        <v>0</v>
      </c>
      <c r="K47" s="61">
        <v>0</v>
      </c>
      <c r="L47" s="61">
        <v>0</v>
      </c>
      <c r="M47" s="61">
        <v>0</v>
      </c>
      <c r="N47" s="61">
        <v>0</v>
      </c>
      <c r="O47" s="61">
        <v>0</v>
      </c>
      <c r="P47" s="61">
        <v>0</v>
      </c>
      <c r="Q47" s="61">
        <v>0</v>
      </c>
      <c r="R47" s="61">
        <v>0</v>
      </c>
      <c r="S47" s="61">
        <v>0</v>
      </c>
      <c r="T47" s="61">
        <v>0</v>
      </c>
      <c r="U47" s="61">
        <v>0</v>
      </c>
      <c r="V47" s="61">
        <v>0</v>
      </c>
      <c r="W47" s="61">
        <v>0</v>
      </c>
      <c r="X47" s="61">
        <v>0</v>
      </c>
      <c r="Y47" s="61">
        <v>0</v>
      </c>
      <c r="Z47" s="61">
        <v>0</v>
      </c>
      <c r="AA47" s="61">
        <v>0</v>
      </c>
      <c r="AB47" s="61">
        <v>0</v>
      </c>
      <c r="AC47" s="61">
        <v>0</v>
      </c>
      <c r="AD47" s="61">
        <v>0</v>
      </c>
      <c r="AE47" s="61">
        <v>0</v>
      </c>
      <c r="AF47" s="61">
        <v>0</v>
      </c>
      <c r="AG47" s="61">
        <v>0</v>
      </c>
      <c r="AH47" s="61">
        <v>0</v>
      </c>
      <c r="AI47" s="61">
        <v>0</v>
      </c>
      <c r="AJ47" s="61">
        <v>0</v>
      </c>
      <c r="AK47" s="61">
        <v>0</v>
      </c>
      <c r="AL47" s="61">
        <v>0</v>
      </c>
      <c r="AM47" s="61">
        <v>0</v>
      </c>
      <c r="AN47" s="61">
        <v>0</v>
      </c>
      <c r="AO47" s="61">
        <v>0</v>
      </c>
      <c r="AP47" s="61">
        <v>0</v>
      </c>
      <c r="AQ47" s="61">
        <v>0</v>
      </c>
      <c r="AR47" s="61">
        <v>0</v>
      </c>
      <c r="AS47" s="61">
        <v>0</v>
      </c>
      <c r="AT47" s="61">
        <v>0</v>
      </c>
      <c r="AU47" s="61">
        <v>0</v>
      </c>
      <c r="AV47" s="61">
        <v>0</v>
      </c>
      <c r="AW47" s="61">
        <v>0</v>
      </c>
      <c r="AX47" s="61">
        <v>0</v>
      </c>
      <c r="AY47" s="61">
        <v>0</v>
      </c>
      <c r="AZ47" s="61">
        <v>0</v>
      </c>
      <c r="BA47" s="61">
        <v>0</v>
      </c>
      <c r="BB47" s="61">
        <v>0</v>
      </c>
      <c r="BC47" s="61">
        <v>0</v>
      </c>
      <c r="BD47" s="61">
        <v>0</v>
      </c>
      <c r="BE47" s="61">
        <v>0</v>
      </c>
      <c r="BF47" s="61">
        <v>0</v>
      </c>
      <c r="BG47" s="61">
        <v>0</v>
      </c>
      <c r="BH47" s="61">
        <v>0</v>
      </c>
      <c r="BI47" s="61">
        <v>0</v>
      </c>
      <c r="BJ47" s="61">
        <v>0</v>
      </c>
      <c r="BK47" s="61">
        <v>0</v>
      </c>
      <c r="BL47" s="61">
        <v>0</v>
      </c>
      <c r="BM47" s="61">
        <v>0</v>
      </c>
      <c r="BN47" s="61">
        <v>0</v>
      </c>
      <c r="BO47" s="61">
        <v>0</v>
      </c>
      <c r="BP47" s="61">
        <v>0</v>
      </c>
      <c r="BQ47" s="95">
        <v>0</v>
      </c>
      <c r="BR47" s="61">
        <v>0</v>
      </c>
      <c r="BS47" s="61">
        <v>0</v>
      </c>
      <c r="BT47" s="61">
        <v>0</v>
      </c>
      <c r="BU47" s="61">
        <v>0</v>
      </c>
      <c r="BV47" s="61">
        <v>0</v>
      </c>
      <c r="BW47" s="61">
        <v>0</v>
      </c>
    </row>
    <row r="48" spans="1:75">
      <c r="A48" s="54" t="s">
        <v>123</v>
      </c>
      <c r="B48" s="61">
        <v>0</v>
      </c>
      <c r="C48" s="61">
        <v>0</v>
      </c>
      <c r="D48" s="61">
        <v>0</v>
      </c>
      <c r="E48" s="61">
        <v>0</v>
      </c>
      <c r="F48" s="61">
        <v>0</v>
      </c>
      <c r="G48" s="61">
        <v>0</v>
      </c>
      <c r="H48" s="61">
        <v>0</v>
      </c>
      <c r="I48" s="61">
        <v>0</v>
      </c>
      <c r="J48" s="61">
        <v>0</v>
      </c>
      <c r="K48" s="61">
        <v>0</v>
      </c>
      <c r="L48" s="61">
        <v>0</v>
      </c>
      <c r="M48" s="61">
        <v>0</v>
      </c>
      <c r="N48" s="61">
        <v>0</v>
      </c>
      <c r="O48" s="61">
        <v>0</v>
      </c>
      <c r="P48" s="61">
        <v>0</v>
      </c>
      <c r="Q48" s="61">
        <v>0</v>
      </c>
      <c r="R48" s="61">
        <v>0</v>
      </c>
      <c r="S48" s="61">
        <v>0</v>
      </c>
      <c r="T48" s="61">
        <v>0</v>
      </c>
      <c r="U48" s="61">
        <v>0</v>
      </c>
      <c r="V48" s="61">
        <v>0</v>
      </c>
      <c r="W48" s="61">
        <v>0</v>
      </c>
      <c r="X48" s="61">
        <v>0</v>
      </c>
      <c r="Y48" s="61">
        <v>0</v>
      </c>
      <c r="Z48" s="61">
        <v>0</v>
      </c>
      <c r="AA48" s="61">
        <v>0</v>
      </c>
      <c r="AB48" s="61">
        <v>0</v>
      </c>
      <c r="AC48" s="61">
        <v>0</v>
      </c>
      <c r="AD48" s="61">
        <v>0</v>
      </c>
      <c r="AE48" s="61">
        <v>0</v>
      </c>
      <c r="AF48" s="61">
        <v>0</v>
      </c>
      <c r="AG48" s="61">
        <v>0</v>
      </c>
      <c r="AH48" s="61">
        <v>0</v>
      </c>
      <c r="AI48" s="61">
        <v>0</v>
      </c>
      <c r="AJ48" s="61">
        <v>0</v>
      </c>
      <c r="AK48" s="61">
        <v>0</v>
      </c>
      <c r="AL48" s="61">
        <v>0</v>
      </c>
      <c r="AM48" s="61">
        <v>0</v>
      </c>
      <c r="AN48" s="61">
        <v>0</v>
      </c>
      <c r="AO48" s="61">
        <v>0</v>
      </c>
      <c r="AP48" s="61">
        <v>0</v>
      </c>
      <c r="AQ48" s="61">
        <v>0</v>
      </c>
      <c r="AR48" s="61">
        <v>0</v>
      </c>
      <c r="AS48" s="61">
        <v>0</v>
      </c>
      <c r="AT48" s="61">
        <v>0</v>
      </c>
      <c r="AU48" s="61">
        <v>0</v>
      </c>
      <c r="AV48" s="61">
        <v>0</v>
      </c>
      <c r="AW48" s="61">
        <v>0</v>
      </c>
      <c r="AX48" s="61">
        <v>0</v>
      </c>
      <c r="AY48" s="61">
        <v>0</v>
      </c>
      <c r="AZ48" s="61">
        <v>0</v>
      </c>
      <c r="BA48" s="61">
        <v>0</v>
      </c>
      <c r="BB48" s="61">
        <v>0</v>
      </c>
      <c r="BC48" s="61">
        <v>0</v>
      </c>
      <c r="BD48" s="61">
        <v>0</v>
      </c>
      <c r="BE48" s="61">
        <v>0</v>
      </c>
      <c r="BF48" s="61">
        <v>0</v>
      </c>
      <c r="BG48" s="61">
        <v>0</v>
      </c>
      <c r="BH48" s="61">
        <v>61980</v>
      </c>
      <c r="BI48" s="61">
        <v>0</v>
      </c>
      <c r="BJ48" s="61">
        <v>0</v>
      </c>
      <c r="BK48" s="61">
        <v>0</v>
      </c>
      <c r="BL48" s="61">
        <v>0</v>
      </c>
      <c r="BM48" s="61">
        <v>63707</v>
      </c>
      <c r="BN48" s="61">
        <v>0</v>
      </c>
      <c r="BO48" s="61">
        <v>0</v>
      </c>
      <c r="BP48" s="61">
        <v>0</v>
      </c>
      <c r="BQ48" s="95">
        <v>0</v>
      </c>
      <c r="BR48" s="61">
        <v>0</v>
      </c>
      <c r="BS48" s="61">
        <v>0</v>
      </c>
      <c r="BT48" s="61">
        <v>0</v>
      </c>
      <c r="BU48" s="61">
        <v>0</v>
      </c>
      <c r="BV48" s="61">
        <v>0</v>
      </c>
      <c r="BW48" s="61">
        <v>0</v>
      </c>
    </row>
    <row r="49" spans="1:75">
      <c r="A49" s="54" t="s">
        <v>18</v>
      </c>
      <c r="B49" s="55">
        <v>0</v>
      </c>
      <c r="C49" s="55">
        <v>0</v>
      </c>
      <c r="D49" s="55">
        <v>0</v>
      </c>
      <c r="E49" s="55">
        <v>0</v>
      </c>
      <c r="F49" s="55">
        <v>0</v>
      </c>
      <c r="G49" s="55">
        <v>0</v>
      </c>
      <c r="H49" s="55">
        <v>0</v>
      </c>
      <c r="I49" s="62">
        <v>0</v>
      </c>
      <c r="J49" s="61">
        <v>0</v>
      </c>
      <c r="K49" s="61">
        <v>0</v>
      </c>
      <c r="L49" s="61">
        <v>57999.49</v>
      </c>
      <c r="M49" s="61">
        <v>0</v>
      </c>
      <c r="N49" s="61">
        <v>0</v>
      </c>
      <c r="O49" s="61">
        <v>0</v>
      </c>
      <c r="P49" s="61">
        <v>0</v>
      </c>
      <c r="Q49" s="61">
        <v>0</v>
      </c>
      <c r="R49" s="61">
        <v>11493.28</v>
      </c>
      <c r="S49" s="61">
        <v>0</v>
      </c>
      <c r="T49" s="61">
        <v>117567.61</v>
      </c>
      <c r="U49" s="61">
        <v>7964.28</v>
      </c>
      <c r="V49" s="61">
        <v>0</v>
      </c>
      <c r="W49" s="61">
        <v>0</v>
      </c>
      <c r="X49" s="61">
        <v>0</v>
      </c>
      <c r="Y49" s="61">
        <v>0</v>
      </c>
      <c r="Z49" s="61">
        <v>0</v>
      </c>
      <c r="AA49" s="61">
        <v>0</v>
      </c>
      <c r="AB49" s="61">
        <v>0</v>
      </c>
      <c r="AC49" s="61">
        <v>0</v>
      </c>
      <c r="AD49" s="61">
        <v>0</v>
      </c>
      <c r="AE49" s="61">
        <v>0</v>
      </c>
      <c r="AF49" s="61">
        <v>0</v>
      </c>
      <c r="AG49" s="61">
        <v>0</v>
      </c>
      <c r="AH49" s="61">
        <v>0</v>
      </c>
      <c r="AI49" s="61">
        <v>0</v>
      </c>
      <c r="AJ49" s="61">
        <v>0</v>
      </c>
      <c r="AK49" s="61">
        <v>0</v>
      </c>
      <c r="AL49" s="61">
        <v>0</v>
      </c>
      <c r="AM49" s="61">
        <v>0</v>
      </c>
      <c r="AN49" s="61">
        <v>0</v>
      </c>
      <c r="AO49" s="61">
        <v>0</v>
      </c>
      <c r="AP49" s="61">
        <v>0</v>
      </c>
      <c r="AQ49" s="61">
        <v>0</v>
      </c>
      <c r="AR49" s="61">
        <v>0</v>
      </c>
      <c r="AS49" s="61">
        <v>0</v>
      </c>
      <c r="AT49" s="61">
        <v>0</v>
      </c>
      <c r="AU49" s="61">
        <v>0</v>
      </c>
      <c r="AV49" s="61">
        <v>0</v>
      </c>
      <c r="AW49" s="61">
        <v>0</v>
      </c>
      <c r="AX49" s="61">
        <v>0</v>
      </c>
      <c r="AY49" s="61">
        <v>0</v>
      </c>
      <c r="AZ49" s="61">
        <v>0</v>
      </c>
      <c r="BA49" s="61">
        <v>0</v>
      </c>
      <c r="BB49" s="61">
        <v>0</v>
      </c>
      <c r="BC49" s="61">
        <v>0</v>
      </c>
      <c r="BD49" s="61">
        <v>0</v>
      </c>
      <c r="BE49" s="61">
        <v>0</v>
      </c>
      <c r="BF49" s="61">
        <v>0</v>
      </c>
      <c r="BG49" s="61">
        <v>0</v>
      </c>
      <c r="BH49" s="61">
        <v>0</v>
      </c>
      <c r="BI49" s="61">
        <v>0</v>
      </c>
      <c r="BJ49" s="61">
        <v>0</v>
      </c>
      <c r="BK49" s="61">
        <v>0</v>
      </c>
      <c r="BL49" s="61">
        <v>0</v>
      </c>
      <c r="BM49" s="61">
        <v>0</v>
      </c>
      <c r="BN49" s="61">
        <v>0</v>
      </c>
      <c r="BO49" s="61">
        <v>0</v>
      </c>
      <c r="BP49" s="61">
        <v>0</v>
      </c>
      <c r="BQ49" s="95">
        <v>0</v>
      </c>
      <c r="BR49" s="61">
        <v>0</v>
      </c>
      <c r="BS49" s="61">
        <v>0</v>
      </c>
      <c r="BT49" s="61">
        <v>0</v>
      </c>
      <c r="BU49" s="61">
        <v>0</v>
      </c>
      <c r="BV49" s="61">
        <v>0</v>
      </c>
      <c r="BW49" s="61">
        <v>0</v>
      </c>
    </row>
    <row r="50" spans="1:75">
      <c r="A50" s="54" t="s">
        <v>98</v>
      </c>
      <c r="B50" s="55">
        <v>0</v>
      </c>
      <c r="C50" s="55">
        <v>0</v>
      </c>
      <c r="D50" s="55">
        <v>3000</v>
      </c>
      <c r="E50" s="56">
        <v>0</v>
      </c>
      <c r="F50" s="55">
        <v>0</v>
      </c>
      <c r="G50" s="55">
        <v>0</v>
      </c>
      <c r="H50" s="55">
        <v>0</v>
      </c>
      <c r="I50" s="62">
        <v>0</v>
      </c>
      <c r="J50" s="61">
        <v>0</v>
      </c>
      <c r="K50" s="61">
        <v>0</v>
      </c>
      <c r="L50" s="61">
        <v>0</v>
      </c>
      <c r="M50" s="61">
        <v>0</v>
      </c>
      <c r="N50" s="61">
        <v>0</v>
      </c>
      <c r="O50" s="61">
        <v>0</v>
      </c>
      <c r="P50" s="61">
        <v>0</v>
      </c>
      <c r="Q50" s="61">
        <v>0</v>
      </c>
      <c r="R50" s="61">
        <v>0</v>
      </c>
      <c r="S50" s="61">
        <v>0</v>
      </c>
      <c r="T50" s="61">
        <v>0</v>
      </c>
      <c r="U50" s="61">
        <v>0</v>
      </c>
      <c r="V50" s="61">
        <v>0</v>
      </c>
      <c r="W50" s="61">
        <v>0</v>
      </c>
      <c r="X50" s="61">
        <v>0</v>
      </c>
      <c r="Y50" s="61">
        <v>0</v>
      </c>
      <c r="Z50" s="61">
        <v>0</v>
      </c>
      <c r="AA50" s="61">
        <v>0</v>
      </c>
      <c r="AB50" s="61">
        <v>2185</v>
      </c>
      <c r="AC50" s="61">
        <v>0</v>
      </c>
      <c r="AD50" s="61">
        <v>3000</v>
      </c>
      <c r="AE50" s="61">
        <v>0</v>
      </c>
      <c r="AF50" s="61">
        <v>0</v>
      </c>
      <c r="AG50" s="61">
        <v>0</v>
      </c>
      <c r="AH50" s="61">
        <v>0</v>
      </c>
      <c r="AI50" s="61">
        <v>50390.91</v>
      </c>
      <c r="AJ50" s="61">
        <v>0</v>
      </c>
      <c r="AK50" s="61">
        <v>0</v>
      </c>
      <c r="AL50" s="61">
        <v>0</v>
      </c>
      <c r="AM50" s="61">
        <v>0</v>
      </c>
      <c r="AN50" s="61">
        <v>0</v>
      </c>
      <c r="AO50" s="61">
        <v>0</v>
      </c>
      <c r="AP50" s="61">
        <v>0</v>
      </c>
      <c r="AQ50" s="61">
        <v>0</v>
      </c>
      <c r="AR50" s="61">
        <v>0</v>
      </c>
      <c r="AS50" s="61">
        <v>0</v>
      </c>
      <c r="AT50" s="61">
        <v>0</v>
      </c>
      <c r="AU50" s="61">
        <v>0</v>
      </c>
      <c r="AV50" s="61">
        <v>0</v>
      </c>
      <c r="AW50" s="61">
        <v>0</v>
      </c>
      <c r="AX50" s="61">
        <v>0</v>
      </c>
      <c r="AY50" s="61">
        <v>0</v>
      </c>
      <c r="AZ50" s="61">
        <v>0</v>
      </c>
      <c r="BA50" s="61">
        <v>0</v>
      </c>
      <c r="BB50" s="61">
        <v>0</v>
      </c>
      <c r="BC50" s="61">
        <v>0</v>
      </c>
      <c r="BD50" s="61">
        <v>0</v>
      </c>
      <c r="BE50" s="61">
        <v>0</v>
      </c>
      <c r="BF50" s="61">
        <v>0</v>
      </c>
      <c r="BG50" s="61">
        <v>0</v>
      </c>
      <c r="BH50" s="61">
        <v>0</v>
      </c>
      <c r="BI50" s="61">
        <v>0</v>
      </c>
      <c r="BJ50" s="61">
        <v>0</v>
      </c>
      <c r="BK50" s="61">
        <v>0</v>
      </c>
      <c r="BL50" s="61">
        <v>0</v>
      </c>
      <c r="BM50" s="61">
        <v>0</v>
      </c>
      <c r="BN50" s="61">
        <v>0</v>
      </c>
      <c r="BO50" s="61">
        <v>0</v>
      </c>
      <c r="BP50" s="61">
        <v>0</v>
      </c>
      <c r="BQ50" s="95">
        <v>0</v>
      </c>
      <c r="BR50" s="61">
        <v>0</v>
      </c>
      <c r="BS50" s="61">
        <v>0</v>
      </c>
      <c r="BT50" s="61">
        <v>0</v>
      </c>
      <c r="BU50" s="61">
        <v>0</v>
      </c>
      <c r="BV50" s="61">
        <v>0</v>
      </c>
      <c r="BW50" s="61">
        <v>0</v>
      </c>
    </row>
    <row r="51" spans="1:75">
      <c r="A51" s="54" t="s">
        <v>124</v>
      </c>
      <c r="B51" s="55">
        <v>0</v>
      </c>
      <c r="C51" s="55">
        <v>0</v>
      </c>
      <c r="D51" s="55">
        <v>0</v>
      </c>
      <c r="E51" s="55">
        <v>334760</v>
      </c>
      <c r="F51" s="55">
        <v>0</v>
      </c>
      <c r="G51" s="55">
        <v>0</v>
      </c>
      <c r="H51" s="55">
        <v>0</v>
      </c>
      <c r="I51" s="62">
        <v>0</v>
      </c>
      <c r="J51" s="61">
        <v>0</v>
      </c>
      <c r="K51" s="61">
        <v>0</v>
      </c>
      <c r="L51" s="61">
        <v>0</v>
      </c>
      <c r="M51" s="61">
        <v>0</v>
      </c>
      <c r="N51" s="61">
        <v>0</v>
      </c>
      <c r="O51" s="61">
        <v>0</v>
      </c>
      <c r="P51" s="61">
        <v>0</v>
      </c>
      <c r="Q51" s="61">
        <v>0</v>
      </c>
      <c r="R51" s="61">
        <v>0</v>
      </c>
      <c r="S51" s="61">
        <v>0</v>
      </c>
      <c r="T51" s="61">
        <v>0</v>
      </c>
      <c r="U51" s="61">
        <v>0</v>
      </c>
      <c r="V51" s="61">
        <v>0</v>
      </c>
      <c r="W51" s="61">
        <v>0</v>
      </c>
      <c r="X51" s="61">
        <v>0</v>
      </c>
      <c r="Y51" s="61">
        <v>0</v>
      </c>
      <c r="Z51" s="61">
        <v>0</v>
      </c>
      <c r="AA51" s="61">
        <v>0</v>
      </c>
      <c r="AB51" s="61">
        <v>0</v>
      </c>
      <c r="AC51" s="61">
        <v>0</v>
      </c>
      <c r="AD51" s="61">
        <v>0</v>
      </c>
      <c r="AE51" s="61">
        <v>0</v>
      </c>
      <c r="AF51" s="61">
        <v>0</v>
      </c>
      <c r="AG51" s="61">
        <v>0</v>
      </c>
      <c r="AH51" s="61">
        <v>0</v>
      </c>
      <c r="AI51" s="61">
        <v>0</v>
      </c>
      <c r="AJ51" s="61">
        <v>0</v>
      </c>
      <c r="AK51" s="61">
        <v>0</v>
      </c>
      <c r="AL51" s="61">
        <v>0</v>
      </c>
      <c r="AM51" s="61">
        <v>0</v>
      </c>
      <c r="AN51" s="61">
        <v>0</v>
      </c>
      <c r="AO51" s="61">
        <v>0</v>
      </c>
      <c r="AP51" s="61">
        <v>0</v>
      </c>
      <c r="AQ51" s="61">
        <v>0</v>
      </c>
      <c r="AR51" s="61">
        <v>0</v>
      </c>
      <c r="AS51" s="61">
        <v>0</v>
      </c>
      <c r="AT51" s="61">
        <v>0</v>
      </c>
      <c r="AU51" s="61">
        <v>0</v>
      </c>
      <c r="AV51" s="61">
        <v>0</v>
      </c>
      <c r="AW51" s="61">
        <v>0</v>
      </c>
      <c r="AX51" s="61">
        <v>0</v>
      </c>
      <c r="AY51" s="61">
        <v>0</v>
      </c>
      <c r="AZ51" s="61">
        <v>0</v>
      </c>
      <c r="BA51" s="61">
        <v>0</v>
      </c>
      <c r="BB51" s="61">
        <v>0</v>
      </c>
      <c r="BC51" s="61">
        <v>0</v>
      </c>
      <c r="BD51" s="61">
        <v>0</v>
      </c>
      <c r="BE51" s="61">
        <v>0</v>
      </c>
      <c r="BF51" s="61">
        <v>0</v>
      </c>
      <c r="BG51" s="61">
        <v>0</v>
      </c>
      <c r="BH51" s="61">
        <v>0</v>
      </c>
      <c r="BI51" s="61">
        <v>0</v>
      </c>
      <c r="BJ51" s="61">
        <v>0</v>
      </c>
      <c r="BK51" s="61">
        <v>0</v>
      </c>
      <c r="BL51" s="61">
        <v>0</v>
      </c>
      <c r="BM51" s="61">
        <v>0</v>
      </c>
      <c r="BN51" s="61">
        <v>0</v>
      </c>
      <c r="BO51" s="61">
        <v>0</v>
      </c>
      <c r="BP51" s="61">
        <v>0</v>
      </c>
      <c r="BQ51" s="95">
        <v>0</v>
      </c>
      <c r="BR51" s="61">
        <v>0</v>
      </c>
      <c r="BS51" s="61">
        <v>0</v>
      </c>
      <c r="BT51" s="61">
        <v>0</v>
      </c>
      <c r="BU51" s="61">
        <v>0</v>
      </c>
      <c r="BV51" s="61">
        <v>0</v>
      </c>
      <c r="BW51" s="61">
        <v>0</v>
      </c>
    </row>
    <row r="52" spans="1:75">
      <c r="A52" s="54" t="s">
        <v>49</v>
      </c>
      <c r="B52" s="55">
        <v>0</v>
      </c>
      <c r="C52" s="55">
        <v>0</v>
      </c>
      <c r="D52" s="55">
        <v>0</v>
      </c>
      <c r="E52" s="56">
        <v>0</v>
      </c>
      <c r="F52" s="55">
        <v>0</v>
      </c>
      <c r="G52" s="55">
        <v>4294161.7</v>
      </c>
      <c r="H52" s="55">
        <v>8476419.0199999996</v>
      </c>
      <c r="I52" s="62">
        <v>0</v>
      </c>
      <c r="J52" s="61">
        <v>12004982.380000001</v>
      </c>
      <c r="K52" s="61">
        <v>3780382.7200000002</v>
      </c>
      <c r="L52" s="61">
        <v>5727503.3899999997</v>
      </c>
      <c r="M52" s="61">
        <v>4363839.5999999996</v>
      </c>
      <c r="N52" s="61">
        <v>5460020</v>
      </c>
      <c r="O52" s="61">
        <v>0</v>
      </c>
      <c r="P52" s="61">
        <v>6491709.8200000003</v>
      </c>
      <c r="Q52" s="61">
        <v>6517520.7300000004</v>
      </c>
      <c r="R52" s="61">
        <v>17923656.32</v>
      </c>
      <c r="S52" s="61">
        <v>16339629.33</v>
      </c>
      <c r="T52" s="61">
        <v>29823126.84</v>
      </c>
      <c r="U52" s="61">
        <v>14367858.119999999</v>
      </c>
      <c r="V52" s="61">
        <v>0</v>
      </c>
      <c r="W52" s="61">
        <v>16045606.52</v>
      </c>
      <c r="X52" s="61">
        <v>0</v>
      </c>
      <c r="Y52" s="61">
        <v>16237020.199999999</v>
      </c>
      <c r="Z52" s="61">
        <v>15728567.5</v>
      </c>
      <c r="AA52" s="61">
        <v>20686913.079999998</v>
      </c>
      <c r="AB52" s="61">
        <v>0</v>
      </c>
      <c r="AC52" s="61">
        <v>11779757.970000001</v>
      </c>
      <c r="AD52" s="61">
        <v>0</v>
      </c>
      <c r="AE52" s="61">
        <v>0</v>
      </c>
      <c r="AF52" s="61">
        <v>0</v>
      </c>
      <c r="AG52" s="61">
        <v>5066761.24</v>
      </c>
      <c r="AH52" s="61">
        <v>17292619.84</v>
      </c>
      <c r="AI52" s="61">
        <v>0</v>
      </c>
      <c r="AJ52" s="61">
        <v>6384024.5300000003</v>
      </c>
      <c r="AK52" s="61">
        <v>19150373.390000001</v>
      </c>
      <c r="AL52" s="61">
        <v>5791.2</v>
      </c>
      <c r="AM52" s="61">
        <v>0</v>
      </c>
      <c r="AN52" s="61">
        <v>12202062.529999999</v>
      </c>
      <c r="AO52" s="61">
        <v>0</v>
      </c>
      <c r="AP52" s="61">
        <v>3768944.76</v>
      </c>
      <c r="AQ52" s="61">
        <v>0</v>
      </c>
      <c r="AR52" s="61">
        <v>10974937.43</v>
      </c>
      <c r="AS52" s="61">
        <v>3133090.08</v>
      </c>
      <c r="AT52" s="61">
        <v>1458705.75</v>
      </c>
      <c r="AU52" s="61">
        <v>10150804.66</v>
      </c>
      <c r="AV52" s="61">
        <v>11332528.77</v>
      </c>
      <c r="AW52" s="61">
        <v>0</v>
      </c>
      <c r="AX52" s="61">
        <v>10144871.42</v>
      </c>
      <c r="AY52" s="61">
        <v>7382008.79</v>
      </c>
      <c r="AZ52" s="61">
        <v>0</v>
      </c>
      <c r="BA52" s="61">
        <v>0</v>
      </c>
      <c r="BB52" s="61">
        <v>0</v>
      </c>
      <c r="BC52" s="61">
        <v>5879965</v>
      </c>
      <c r="BD52" s="61">
        <v>0</v>
      </c>
      <c r="BE52" s="61">
        <v>0</v>
      </c>
      <c r="BF52" s="61">
        <v>16552086</v>
      </c>
      <c r="BG52" s="61">
        <v>0</v>
      </c>
      <c r="BH52" s="61">
        <v>14223372</v>
      </c>
      <c r="BI52" s="61">
        <v>0</v>
      </c>
      <c r="BJ52" s="61">
        <v>10696284</v>
      </c>
      <c r="BK52" s="61">
        <v>0</v>
      </c>
      <c r="BL52" s="61">
        <v>9073571</v>
      </c>
      <c r="BM52" s="61">
        <v>0</v>
      </c>
      <c r="BN52" s="61">
        <v>8104695</v>
      </c>
      <c r="BO52" s="61">
        <v>24172651</v>
      </c>
      <c r="BP52" s="61">
        <v>486216</v>
      </c>
      <c r="BQ52" s="95">
        <v>0</v>
      </c>
      <c r="BR52" s="61">
        <v>0</v>
      </c>
      <c r="BS52" s="61">
        <v>19772197</v>
      </c>
      <c r="BT52" s="61">
        <v>9362800</v>
      </c>
      <c r="BU52" s="61">
        <v>11218781</v>
      </c>
      <c r="BV52" s="61">
        <v>9439985</v>
      </c>
      <c r="BW52" s="61">
        <v>0</v>
      </c>
    </row>
    <row r="53" spans="1:75">
      <c r="A53" s="54" t="s">
        <v>31</v>
      </c>
      <c r="B53" s="55">
        <v>0</v>
      </c>
      <c r="C53" s="55">
        <v>0</v>
      </c>
      <c r="D53" s="55">
        <v>0</v>
      </c>
      <c r="E53" s="55">
        <v>0</v>
      </c>
      <c r="F53" s="55">
        <v>0</v>
      </c>
      <c r="G53" s="55">
        <v>0</v>
      </c>
      <c r="H53" s="55">
        <v>0</v>
      </c>
      <c r="I53" s="62">
        <v>0</v>
      </c>
      <c r="J53" s="61">
        <v>0</v>
      </c>
      <c r="K53" s="61">
        <v>0</v>
      </c>
      <c r="L53" s="61">
        <v>0</v>
      </c>
      <c r="M53" s="61">
        <v>0</v>
      </c>
      <c r="N53" s="61">
        <v>0</v>
      </c>
      <c r="O53" s="61">
        <v>0</v>
      </c>
      <c r="P53" s="61">
        <v>0</v>
      </c>
      <c r="Q53" s="61">
        <v>0</v>
      </c>
      <c r="R53" s="61">
        <v>0</v>
      </c>
      <c r="S53" s="61">
        <v>0</v>
      </c>
      <c r="T53" s="61">
        <v>0</v>
      </c>
      <c r="U53" s="61">
        <v>0</v>
      </c>
      <c r="V53" s="61">
        <v>0</v>
      </c>
      <c r="W53" s="61">
        <v>0</v>
      </c>
      <c r="X53" s="61">
        <v>0</v>
      </c>
      <c r="Y53" s="61">
        <v>0</v>
      </c>
      <c r="Z53" s="61">
        <v>0</v>
      </c>
      <c r="AA53" s="61">
        <v>0</v>
      </c>
      <c r="AB53" s="61">
        <v>0</v>
      </c>
      <c r="AC53" s="61">
        <v>0</v>
      </c>
      <c r="AD53" s="61">
        <v>0</v>
      </c>
      <c r="AE53" s="61">
        <v>0</v>
      </c>
      <c r="AF53" s="61">
        <v>0</v>
      </c>
      <c r="AG53" s="61">
        <v>0</v>
      </c>
      <c r="AH53" s="61">
        <v>0</v>
      </c>
      <c r="AI53" s="61">
        <v>0</v>
      </c>
      <c r="AJ53" s="61">
        <v>0</v>
      </c>
      <c r="AK53" s="61">
        <v>122824.4</v>
      </c>
      <c r="AL53" s="61">
        <v>0</v>
      </c>
      <c r="AM53" s="61">
        <v>0</v>
      </c>
      <c r="AN53" s="61">
        <v>81130</v>
      </c>
      <c r="AO53" s="61">
        <v>0</v>
      </c>
      <c r="AP53" s="61">
        <v>0</v>
      </c>
      <c r="AQ53" s="61">
        <v>0</v>
      </c>
      <c r="AR53" s="61">
        <v>0</v>
      </c>
      <c r="AS53" s="61">
        <v>0</v>
      </c>
      <c r="AT53" s="61">
        <v>0</v>
      </c>
      <c r="AU53" s="61">
        <v>0</v>
      </c>
      <c r="AV53" s="61">
        <v>0</v>
      </c>
      <c r="AW53" s="61">
        <v>0</v>
      </c>
      <c r="AX53" s="61">
        <v>0</v>
      </c>
      <c r="AY53" s="61">
        <v>0</v>
      </c>
      <c r="AZ53" s="61">
        <v>0</v>
      </c>
      <c r="BA53" s="61">
        <v>0</v>
      </c>
      <c r="BB53" s="61">
        <v>0</v>
      </c>
      <c r="BC53" s="61">
        <v>0</v>
      </c>
      <c r="BD53" s="61">
        <v>0</v>
      </c>
      <c r="BE53" s="61">
        <v>0</v>
      </c>
      <c r="BF53" s="61">
        <v>0</v>
      </c>
      <c r="BG53" s="61">
        <v>0</v>
      </c>
      <c r="BH53" s="61">
        <v>0</v>
      </c>
      <c r="BI53" s="61">
        <v>0</v>
      </c>
      <c r="BJ53" s="61">
        <v>0</v>
      </c>
      <c r="BK53" s="61">
        <v>0</v>
      </c>
      <c r="BL53" s="61">
        <v>0</v>
      </c>
      <c r="BM53" s="61">
        <v>0</v>
      </c>
      <c r="BN53" s="61">
        <v>0</v>
      </c>
      <c r="BO53" s="61">
        <v>0</v>
      </c>
      <c r="BP53" s="61">
        <v>0</v>
      </c>
      <c r="BQ53" s="95">
        <v>0</v>
      </c>
      <c r="BR53" s="61">
        <v>0</v>
      </c>
      <c r="BS53" s="61">
        <v>56500</v>
      </c>
      <c r="BT53" s="61">
        <v>0</v>
      </c>
      <c r="BU53" s="61">
        <v>0</v>
      </c>
      <c r="BV53" s="61">
        <v>0</v>
      </c>
      <c r="BW53" s="61">
        <v>0</v>
      </c>
    </row>
    <row r="54" spans="1:75">
      <c r="A54" s="54" t="s">
        <v>32</v>
      </c>
      <c r="B54" s="55">
        <v>0</v>
      </c>
      <c r="C54" s="55">
        <v>0</v>
      </c>
      <c r="D54" s="55">
        <v>0</v>
      </c>
      <c r="E54" s="56">
        <v>0</v>
      </c>
      <c r="F54" s="55">
        <v>0</v>
      </c>
      <c r="G54" s="55">
        <v>0</v>
      </c>
      <c r="H54" s="55">
        <v>0</v>
      </c>
      <c r="I54" s="62">
        <v>0</v>
      </c>
      <c r="J54" s="61">
        <v>0</v>
      </c>
      <c r="K54" s="61">
        <v>0</v>
      </c>
      <c r="L54" s="61">
        <v>0</v>
      </c>
      <c r="M54" s="61">
        <v>0</v>
      </c>
      <c r="N54" s="61">
        <v>0</v>
      </c>
      <c r="O54" s="61">
        <v>0</v>
      </c>
      <c r="P54" s="61">
        <v>0</v>
      </c>
      <c r="Q54" s="61">
        <v>0</v>
      </c>
      <c r="R54" s="61">
        <v>0</v>
      </c>
      <c r="S54" s="61">
        <v>0</v>
      </c>
      <c r="T54" s="61">
        <v>0</v>
      </c>
      <c r="U54" s="61">
        <v>0</v>
      </c>
      <c r="V54" s="61">
        <v>0</v>
      </c>
      <c r="W54" s="61">
        <v>0</v>
      </c>
      <c r="X54" s="61">
        <v>0</v>
      </c>
      <c r="Y54" s="61">
        <v>0</v>
      </c>
      <c r="Z54" s="61">
        <v>0</v>
      </c>
      <c r="AA54" s="61">
        <v>0</v>
      </c>
      <c r="AB54" s="61">
        <v>0</v>
      </c>
      <c r="AC54" s="61">
        <v>0</v>
      </c>
      <c r="AD54" s="61">
        <v>0</v>
      </c>
      <c r="AE54" s="61">
        <v>0</v>
      </c>
      <c r="AF54" s="61">
        <v>0</v>
      </c>
      <c r="AG54" s="61">
        <v>0</v>
      </c>
      <c r="AH54" s="61">
        <v>0</v>
      </c>
      <c r="AI54" s="61">
        <v>0</v>
      </c>
      <c r="AJ54" s="61">
        <v>0</v>
      </c>
      <c r="AK54" s="61">
        <v>0</v>
      </c>
      <c r="AL54" s="61">
        <v>0</v>
      </c>
      <c r="AM54" s="61">
        <v>0</v>
      </c>
      <c r="AN54" s="61">
        <v>0</v>
      </c>
      <c r="AO54" s="61">
        <v>0</v>
      </c>
      <c r="AP54" s="61">
        <v>0</v>
      </c>
      <c r="AQ54" s="61">
        <v>0</v>
      </c>
      <c r="AR54" s="61">
        <v>54565.83</v>
      </c>
      <c r="AS54" s="61">
        <v>0</v>
      </c>
      <c r="AT54" s="61">
        <v>0</v>
      </c>
      <c r="AU54" s="61">
        <v>0</v>
      </c>
      <c r="AV54" s="61">
        <v>0</v>
      </c>
      <c r="AW54" s="61">
        <v>0</v>
      </c>
      <c r="AX54" s="61">
        <v>0</v>
      </c>
      <c r="AY54" s="61">
        <v>0</v>
      </c>
      <c r="AZ54" s="61">
        <v>0</v>
      </c>
      <c r="BA54" s="61">
        <v>0</v>
      </c>
      <c r="BB54" s="61">
        <v>0</v>
      </c>
      <c r="BC54" s="61">
        <v>0</v>
      </c>
      <c r="BD54" s="61">
        <v>0</v>
      </c>
      <c r="BE54" s="61">
        <v>0</v>
      </c>
      <c r="BF54" s="61">
        <v>0</v>
      </c>
      <c r="BG54" s="61">
        <v>0</v>
      </c>
      <c r="BH54" s="61">
        <v>0</v>
      </c>
      <c r="BI54" s="61">
        <v>0</v>
      </c>
      <c r="BJ54" s="61">
        <v>0</v>
      </c>
      <c r="BK54" s="61">
        <v>0</v>
      </c>
      <c r="BL54" s="61">
        <v>0</v>
      </c>
      <c r="BM54" s="61">
        <v>0</v>
      </c>
      <c r="BN54" s="61">
        <v>0</v>
      </c>
      <c r="BO54" s="61">
        <v>0</v>
      </c>
      <c r="BP54" s="61">
        <v>0</v>
      </c>
      <c r="BQ54" s="95">
        <v>0</v>
      </c>
      <c r="BR54" s="61">
        <v>0</v>
      </c>
      <c r="BS54" s="61">
        <v>0</v>
      </c>
      <c r="BT54" s="61">
        <v>0</v>
      </c>
      <c r="BU54" s="61">
        <v>0</v>
      </c>
      <c r="BV54" s="61">
        <v>0</v>
      </c>
      <c r="BW54" s="61">
        <v>0</v>
      </c>
    </row>
    <row r="55" spans="1:75">
      <c r="A55" s="54" t="s">
        <v>82</v>
      </c>
      <c r="B55" s="55">
        <v>0</v>
      </c>
      <c r="C55" s="55">
        <v>0</v>
      </c>
      <c r="D55" s="55">
        <v>0</v>
      </c>
      <c r="E55" s="55">
        <v>105504.72</v>
      </c>
      <c r="F55" s="55">
        <v>0</v>
      </c>
      <c r="G55" s="55">
        <v>0</v>
      </c>
      <c r="H55" s="55">
        <v>0</v>
      </c>
      <c r="I55" s="62">
        <v>0</v>
      </c>
      <c r="J55" s="61">
        <v>261002.09</v>
      </c>
      <c r="K55" s="61">
        <v>0</v>
      </c>
      <c r="L55" s="61">
        <v>0</v>
      </c>
      <c r="M55" s="61">
        <v>0</v>
      </c>
      <c r="N55" s="61">
        <v>0</v>
      </c>
      <c r="O55" s="61">
        <v>255674.96</v>
      </c>
      <c r="P55" s="61">
        <v>492177.01</v>
      </c>
      <c r="Q55" s="61">
        <v>194968.81</v>
      </c>
      <c r="R55" s="61">
        <v>183830.05</v>
      </c>
      <c r="S55" s="61">
        <v>56861</v>
      </c>
      <c r="T55" s="61">
        <v>0</v>
      </c>
      <c r="U55" s="61">
        <v>143485.71</v>
      </c>
      <c r="V55" s="61">
        <v>201453.24</v>
      </c>
      <c r="W55" s="61">
        <v>50929.88</v>
      </c>
      <c r="X55" s="61">
        <v>335812.05</v>
      </c>
      <c r="Y55" s="61">
        <v>0</v>
      </c>
      <c r="Z55" s="61">
        <v>35278.31</v>
      </c>
      <c r="AA55" s="61">
        <v>434147.08</v>
      </c>
      <c r="AB55" s="61">
        <v>148266.57</v>
      </c>
      <c r="AC55" s="61">
        <v>566988.19999999995</v>
      </c>
      <c r="AD55" s="61">
        <v>846517.21</v>
      </c>
      <c r="AE55" s="61">
        <v>471964.53</v>
      </c>
      <c r="AF55" s="61">
        <v>186613.79</v>
      </c>
      <c r="AG55" s="61">
        <v>248396.93</v>
      </c>
      <c r="AH55" s="61">
        <v>246310.68</v>
      </c>
      <c r="AI55" s="61">
        <v>0</v>
      </c>
      <c r="AJ55" s="61">
        <v>107478.93</v>
      </c>
      <c r="AK55" s="61">
        <v>0</v>
      </c>
      <c r="AL55" s="61">
        <v>0</v>
      </c>
      <c r="AM55" s="61">
        <v>33745.040000000001</v>
      </c>
      <c r="AN55" s="61">
        <v>0</v>
      </c>
      <c r="AO55" s="61">
        <v>236087.47</v>
      </c>
      <c r="AP55" s="61">
        <v>240182.44</v>
      </c>
      <c r="AQ55" s="61">
        <v>0</v>
      </c>
      <c r="AR55" s="61">
        <v>1131483.07</v>
      </c>
      <c r="AS55" s="61">
        <v>198548.19</v>
      </c>
      <c r="AT55" s="61">
        <v>507050.62</v>
      </c>
      <c r="AU55" s="61">
        <v>243855.77</v>
      </c>
      <c r="AV55" s="61">
        <v>0</v>
      </c>
      <c r="AW55" s="61">
        <v>699485.4</v>
      </c>
      <c r="AX55" s="61">
        <v>812259.66</v>
      </c>
      <c r="AY55" s="61">
        <v>112283.64</v>
      </c>
      <c r="AZ55" s="61">
        <v>187647.1</v>
      </c>
      <c r="BA55" s="61">
        <v>0</v>
      </c>
      <c r="BB55" s="61">
        <v>0</v>
      </c>
      <c r="BC55" s="61">
        <v>122255</v>
      </c>
      <c r="BD55" s="61">
        <v>105791</v>
      </c>
      <c r="BE55" s="61">
        <v>0</v>
      </c>
      <c r="BF55" s="61">
        <v>0</v>
      </c>
      <c r="BG55" s="61">
        <v>4003</v>
      </c>
      <c r="BH55" s="61">
        <v>0</v>
      </c>
      <c r="BI55" s="61">
        <v>0</v>
      </c>
      <c r="BJ55" s="61">
        <v>691889</v>
      </c>
      <c r="BK55" s="61">
        <v>0</v>
      </c>
      <c r="BL55" s="61">
        <v>749684</v>
      </c>
      <c r="BM55" s="61">
        <v>23003</v>
      </c>
      <c r="BN55" s="61">
        <v>0</v>
      </c>
      <c r="BO55" s="61">
        <v>60925</v>
      </c>
      <c r="BP55" s="61">
        <v>0</v>
      </c>
      <c r="BQ55" s="95">
        <v>318460</v>
      </c>
      <c r="BR55" s="61">
        <v>41001</v>
      </c>
      <c r="BS55" s="61">
        <v>30306</v>
      </c>
      <c r="BT55" s="61">
        <v>0</v>
      </c>
      <c r="BU55" s="61">
        <v>195075</v>
      </c>
      <c r="BV55" s="61">
        <v>150671</v>
      </c>
      <c r="BW55" s="61">
        <v>0</v>
      </c>
    </row>
    <row r="56" spans="1:75" ht="13.5" customHeight="1">
      <c r="A56" s="54" t="s">
        <v>50</v>
      </c>
      <c r="B56" s="55">
        <v>0</v>
      </c>
      <c r="C56" s="55">
        <v>0</v>
      </c>
      <c r="D56" s="55">
        <v>0</v>
      </c>
      <c r="E56" s="56">
        <v>378296.18</v>
      </c>
      <c r="F56" s="56">
        <v>0</v>
      </c>
      <c r="G56" s="56">
        <v>75612.070000000007</v>
      </c>
      <c r="H56" s="56">
        <v>150822.9</v>
      </c>
      <c r="I56" s="62">
        <v>47483.17</v>
      </c>
      <c r="J56" s="61">
        <v>0</v>
      </c>
      <c r="K56" s="61">
        <v>41911.31</v>
      </c>
      <c r="L56" s="61">
        <v>0</v>
      </c>
      <c r="M56" s="61">
        <v>0</v>
      </c>
      <c r="N56" s="61">
        <v>137833.04999999999</v>
      </c>
      <c r="O56" s="61">
        <v>75915.5</v>
      </c>
      <c r="P56" s="61">
        <v>0</v>
      </c>
      <c r="Q56" s="61">
        <v>0</v>
      </c>
      <c r="R56" s="61">
        <v>231309.14</v>
      </c>
      <c r="S56" s="61">
        <v>0</v>
      </c>
      <c r="T56" s="61">
        <v>0</v>
      </c>
      <c r="U56" s="61">
        <v>399052.92</v>
      </c>
      <c r="V56" s="61">
        <v>37888.370000000003</v>
      </c>
      <c r="W56" s="61">
        <v>5075.25</v>
      </c>
      <c r="X56" s="61">
        <v>0</v>
      </c>
      <c r="Y56" s="61">
        <v>0</v>
      </c>
      <c r="Z56" s="61">
        <v>60134.59</v>
      </c>
      <c r="AA56" s="61">
        <v>0</v>
      </c>
      <c r="AB56" s="61">
        <v>104820.43</v>
      </c>
      <c r="AC56" s="61">
        <v>142910.78</v>
      </c>
      <c r="AD56" s="61">
        <v>0</v>
      </c>
      <c r="AE56" s="61">
        <v>225453.15</v>
      </c>
      <c r="AF56" s="61">
        <v>122285.92</v>
      </c>
      <c r="AG56" s="61">
        <v>176798.66</v>
      </c>
      <c r="AH56" s="61">
        <v>0</v>
      </c>
      <c r="AI56" s="61">
        <v>28107.759999999998</v>
      </c>
      <c r="AJ56" s="61">
        <v>0</v>
      </c>
      <c r="AK56" s="61">
        <v>0</v>
      </c>
      <c r="AL56" s="61">
        <v>48266.69</v>
      </c>
      <c r="AM56" s="61">
        <v>0</v>
      </c>
      <c r="AN56" s="61">
        <v>0</v>
      </c>
      <c r="AO56" s="61">
        <v>0</v>
      </c>
      <c r="AP56" s="61">
        <v>0</v>
      </c>
      <c r="AQ56" s="61">
        <v>46266.41</v>
      </c>
      <c r="AR56" s="61">
        <v>290522.21999999997</v>
      </c>
      <c r="AS56" s="61">
        <v>0</v>
      </c>
      <c r="AT56" s="61">
        <v>0</v>
      </c>
      <c r="AU56" s="61">
        <v>0</v>
      </c>
      <c r="AV56" s="61">
        <v>60457.03</v>
      </c>
      <c r="AW56" s="61">
        <v>0</v>
      </c>
      <c r="AX56" s="61">
        <v>335356.40000000002</v>
      </c>
      <c r="AY56" s="61">
        <v>0</v>
      </c>
      <c r="AZ56" s="61">
        <v>0</v>
      </c>
      <c r="BA56" s="61">
        <v>23488</v>
      </c>
      <c r="BB56" s="61">
        <v>0</v>
      </c>
      <c r="BC56" s="61">
        <v>0</v>
      </c>
      <c r="BD56" s="61">
        <v>0</v>
      </c>
      <c r="BE56" s="61">
        <v>74003</v>
      </c>
      <c r="BF56" s="61">
        <v>96238</v>
      </c>
      <c r="BG56" s="61">
        <v>39944</v>
      </c>
      <c r="BH56" s="61">
        <v>101651</v>
      </c>
      <c r="BI56" s="61">
        <v>0</v>
      </c>
      <c r="BJ56" s="61">
        <v>606989</v>
      </c>
      <c r="BK56" s="61">
        <v>0</v>
      </c>
      <c r="BL56" s="61">
        <v>0</v>
      </c>
      <c r="BM56" s="61">
        <v>534979</v>
      </c>
      <c r="BN56" s="61">
        <v>181106</v>
      </c>
      <c r="BO56" s="61">
        <v>0</v>
      </c>
      <c r="BP56" s="61">
        <v>0</v>
      </c>
      <c r="BQ56" s="95">
        <v>144068</v>
      </c>
      <c r="BR56" s="61">
        <v>0</v>
      </c>
      <c r="BS56" s="61">
        <v>0</v>
      </c>
      <c r="BT56" s="61">
        <v>0</v>
      </c>
      <c r="BU56" s="61">
        <v>67725</v>
      </c>
      <c r="BV56" s="61">
        <v>210950</v>
      </c>
      <c r="BW56" s="61">
        <v>112376</v>
      </c>
    </row>
    <row r="57" spans="1:75">
      <c r="A57" s="54" t="s">
        <v>125</v>
      </c>
      <c r="B57" s="55">
        <v>10484.11</v>
      </c>
      <c r="C57" s="55">
        <v>0</v>
      </c>
      <c r="D57" s="55">
        <v>0</v>
      </c>
      <c r="E57" s="55">
        <v>0</v>
      </c>
      <c r="F57" s="55">
        <v>0</v>
      </c>
      <c r="G57" s="55">
        <v>0</v>
      </c>
      <c r="H57" s="55">
        <v>0</v>
      </c>
      <c r="I57" s="62">
        <v>0</v>
      </c>
      <c r="J57" s="61">
        <v>0</v>
      </c>
      <c r="K57" s="61">
        <v>0</v>
      </c>
      <c r="L57" s="61">
        <v>0</v>
      </c>
      <c r="M57" s="61">
        <v>854915.25</v>
      </c>
      <c r="N57" s="61">
        <v>0</v>
      </c>
      <c r="O57" s="61">
        <v>0</v>
      </c>
      <c r="P57" s="61">
        <v>0</v>
      </c>
      <c r="Q57" s="61">
        <v>0</v>
      </c>
      <c r="R57" s="61">
        <v>0</v>
      </c>
      <c r="S57" s="61">
        <v>792334.5</v>
      </c>
      <c r="T57" s="61">
        <v>19266694.350000001</v>
      </c>
      <c r="U57" s="61">
        <v>0</v>
      </c>
      <c r="V57" s="61">
        <v>0</v>
      </c>
      <c r="W57" s="61">
        <v>0</v>
      </c>
      <c r="X57" s="61">
        <v>0</v>
      </c>
      <c r="Y57" s="61">
        <v>371558.82</v>
      </c>
      <c r="Z57" s="61">
        <v>0</v>
      </c>
      <c r="AA57" s="61">
        <v>74841</v>
      </c>
      <c r="AB57" s="61">
        <v>0</v>
      </c>
      <c r="AC57" s="61">
        <v>0</v>
      </c>
      <c r="AD57" s="61">
        <v>0</v>
      </c>
      <c r="AE57" s="61">
        <v>0</v>
      </c>
      <c r="AF57" s="61">
        <v>0</v>
      </c>
      <c r="AG57" s="61">
        <v>33250</v>
      </c>
      <c r="AH57" s="61">
        <v>0</v>
      </c>
      <c r="AI57" s="61">
        <v>0</v>
      </c>
      <c r="AJ57" s="61">
        <v>0</v>
      </c>
      <c r="AK57" s="61">
        <v>0</v>
      </c>
      <c r="AL57" s="61">
        <v>23076</v>
      </c>
      <c r="AM57" s="61">
        <v>7387.5</v>
      </c>
      <c r="AN57" s="61">
        <v>0</v>
      </c>
      <c r="AO57" s="61">
        <v>0</v>
      </c>
      <c r="AP57" s="61">
        <v>0</v>
      </c>
      <c r="AQ57" s="61">
        <v>0</v>
      </c>
      <c r="AR57" s="61">
        <v>0</v>
      </c>
      <c r="AS57" s="61">
        <v>0</v>
      </c>
      <c r="AT57" s="61">
        <v>0</v>
      </c>
      <c r="AU57" s="61">
        <v>0</v>
      </c>
      <c r="AV57" s="61">
        <v>5054.6400000000003</v>
      </c>
      <c r="AW57" s="61">
        <v>0</v>
      </c>
      <c r="AX57" s="61">
        <v>0</v>
      </c>
      <c r="AY57" s="61">
        <v>0</v>
      </c>
      <c r="AZ57" s="61">
        <v>0</v>
      </c>
      <c r="BA57" s="61">
        <v>0</v>
      </c>
      <c r="BB57" s="61">
        <v>0</v>
      </c>
      <c r="BC57" s="61">
        <v>0</v>
      </c>
      <c r="BD57" s="61">
        <v>0</v>
      </c>
      <c r="BE57" s="61">
        <v>0</v>
      </c>
      <c r="BF57" s="61">
        <v>0</v>
      </c>
      <c r="BG57" s="61">
        <v>0</v>
      </c>
      <c r="BH57" s="61">
        <v>0</v>
      </c>
      <c r="BI57" s="61">
        <v>0</v>
      </c>
      <c r="BJ57" s="61">
        <v>0</v>
      </c>
      <c r="BK57" s="61">
        <v>0</v>
      </c>
      <c r="BL57" s="61">
        <v>0</v>
      </c>
      <c r="BM57" s="61">
        <v>0</v>
      </c>
      <c r="BN57" s="61">
        <v>0</v>
      </c>
      <c r="BO57" s="61">
        <v>0</v>
      </c>
      <c r="BP57" s="61">
        <v>0</v>
      </c>
      <c r="BQ57" s="95">
        <v>10414</v>
      </c>
      <c r="BR57" s="61">
        <v>0</v>
      </c>
      <c r="BS57" s="61">
        <v>0</v>
      </c>
      <c r="BT57" s="61">
        <v>0</v>
      </c>
      <c r="BU57" s="61">
        <v>13326</v>
      </c>
      <c r="BV57" s="61">
        <v>0</v>
      </c>
      <c r="BW57" s="61">
        <v>0</v>
      </c>
    </row>
    <row r="58" spans="1:75">
      <c r="A58" s="54" t="s">
        <v>126</v>
      </c>
      <c r="B58" s="55">
        <v>0</v>
      </c>
      <c r="C58" s="55">
        <v>0</v>
      </c>
      <c r="D58" s="55">
        <v>0</v>
      </c>
      <c r="E58" s="55">
        <v>0</v>
      </c>
      <c r="F58" s="55">
        <v>0</v>
      </c>
      <c r="G58" s="55">
        <v>0</v>
      </c>
      <c r="H58" s="55">
        <v>0</v>
      </c>
      <c r="I58" s="62">
        <v>0</v>
      </c>
      <c r="J58" s="61">
        <v>0</v>
      </c>
      <c r="K58" s="61">
        <v>0</v>
      </c>
      <c r="L58" s="61">
        <v>0</v>
      </c>
      <c r="M58" s="61">
        <v>0</v>
      </c>
      <c r="N58" s="61">
        <v>0</v>
      </c>
      <c r="O58" s="61">
        <v>0</v>
      </c>
      <c r="P58" s="61">
        <v>47846.16</v>
      </c>
      <c r="Q58" s="61">
        <v>0</v>
      </c>
      <c r="R58" s="61">
        <v>0</v>
      </c>
      <c r="S58" s="61">
        <v>0</v>
      </c>
      <c r="T58" s="61">
        <v>0</v>
      </c>
      <c r="U58" s="61">
        <v>0</v>
      </c>
      <c r="V58" s="61">
        <v>0</v>
      </c>
      <c r="W58" s="61">
        <v>0</v>
      </c>
      <c r="X58" s="61">
        <v>0</v>
      </c>
      <c r="Y58" s="61">
        <v>0</v>
      </c>
      <c r="Z58" s="61">
        <v>0</v>
      </c>
      <c r="AA58" s="61">
        <v>0</v>
      </c>
      <c r="AB58" s="61">
        <v>0</v>
      </c>
      <c r="AC58" s="61">
        <v>0</v>
      </c>
      <c r="AD58" s="61">
        <v>0</v>
      </c>
      <c r="AE58" s="61">
        <v>0</v>
      </c>
      <c r="AF58" s="61">
        <v>0</v>
      </c>
      <c r="AG58" s="61">
        <v>0</v>
      </c>
      <c r="AH58" s="61">
        <v>0</v>
      </c>
      <c r="AI58" s="61">
        <v>17641.650000000001</v>
      </c>
      <c r="AJ58" s="61">
        <v>0</v>
      </c>
      <c r="AK58" s="61">
        <v>0</v>
      </c>
      <c r="AL58" s="61">
        <v>0</v>
      </c>
      <c r="AM58" s="61">
        <v>0</v>
      </c>
      <c r="AN58" s="61">
        <v>0</v>
      </c>
      <c r="AO58" s="61">
        <v>0</v>
      </c>
      <c r="AP58" s="61">
        <v>0</v>
      </c>
      <c r="AQ58" s="61">
        <v>0</v>
      </c>
      <c r="AR58" s="61">
        <v>0</v>
      </c>
      <c r="AS58" s="61">
        <v>0</v>
      </c>
      <c r="AT58" s="61">
        <v>0</v>
      </c>
      <c r="AU58" s="61">
        <v>0</v>
      </c>
      <c r="AV58" s="61">
        <v>0</v>
      </c>
      <c r="AW58" s="61">
        <v>0</v>
      </c>
      <c r="AX58" s="61">
        <v>0</v>
      </c>
      <c r="AY58" s="61">
        <v>0</v>
      </c>
      <c r="AZ58" s="61">
        <v>0</v>
      </c>
      <c r="BA58" s="61">
        <v>0</v>
      </c>
      <c r="BB58" s="61">
        <v>0</v>
      </c>
      <c r="BC58" s="61">
        <v>0</v>
      </c>
      <c r="BD58" s="61">
        <v>0</v>
      </c>
      <c r="BE58" s="61">
        <v>0</v>
      </c>
      <c r="BF58" s="61">
        <v>0</v>
      </c>
      <c r="BG58" s="61">
        <v>0</v>
      </c>
      <c r="BH58" s="61">
        <v>0</v>
      </c>
      <c r="BI58" s="61">
        <v>0</v>
      </c>
      <c r="BJ58" s="61">
        <v>0</v>
      </c>
      <c r="BK58" s="61">
        <v>0</v>
      </c>
      <c r="BL58" s="61">
        <v>0</v>
      </c>
      <c r="BM58" s="61">
        <v>0</v>
      </c>
      <c r="BN58" s="61">
        <v>0</v>
      </c>
      <c r="BO58" s="61">
        <v>0</v>
      </c>
      <c r="BP58" s="61">
        <v>0</v>
      </c>
      <c r="BQ58" s="95">
        <v>0</v>
      </c>
      <c r="BR58" s="61">
        <v>0</v>
      </c>
      <c r="BS58" s="61">
        <v>0</v>
      </c>
      <c r="BT58" s="61">
        <v>0</v>
      </c>
      <c r="BU58" s="61">
        <v>0</v>
      </c>
      <c r="BV58" s="61">
        <v>0</v>
      </c>
      <c r="BW58" s="61">
        <v>0</v>
      </c>
    </row>
    <row r="59" spans="1:75">
      <c r="A59" s="54" t="s">
        <v>83</v>
      </c>
      <c r="B59" s="55">
        <v>0</v>
      </c>
      <c r="C59" s="55">
        <v>0</v>
      </c>
      <c r="D59" s="55">
        <v>0</v>
      </c>
      <c r="E59" s="55">
        <v>0</v>
      </c>
      <c r="F59" s="55">
        <v>0</v>
      </c>
      <c r="G59" s="55">
        <v>0</v>
      </c>
      <c r="H59" s="55">
        <v>0</v>
      </c>
      <c r="I59" s="62">
        <v>0</v>
      </c>
      <c r="J59" s="61">
        <v>0</v>
      </c>
      <c r="K59" s="61">
        <v>0</v>
      </c>
      <c r="L59" s="61">
        <v>0</v>
      </c>
      <c r="M59" s="61">
        <v>0</v>
      </c>
      <c r="N59" s="61">
        <v>0</v>
      </c>
      <c r="O59" s="61">
        <v>0</v>
      </c>
      <c r="P59" s="61">
        <v>0</v>
      </c>
      <c r="Q59" s="61">
        <v>0</v>
      </c>
      <c r="R59" s="61">
        <v>0</v>
      </c>
      <c r="S59" s="61">
        <v>0</v>
      </c>
      <c r="T59" s="61">
        <v>0</v>
      </c>
      <c r="U59" s="61">
        <v>0</v>
      </c>
      <c r="V59" s="61">
        <v>0</v>
      </c>
      <c r="W59" s="61">
        <v>0</v>
      </c>
      <c r="X59" s="61">
        <v>65545.2</v>
      </c>
      <c r="Y59" s="61">
        <v>0</v>
      </c>
      <c r="Z59" s="61">
        <v>0</v>
      </c>
      <c r="AA59" s="61">
        <v>0</v>
      </c>
      <c r="AB59" s="61">
        <v>0</v>
      </c>
      <c r="AC59" s="61">
        <v>0</v>
      </c>
      <c r="AD59" s="61">
        <v>0</v>
      </c>
      <c r="AE59" s="61">
        <v>0</v>
      </c>
      <c r="AF59" s="61">
        <v>0</v>
      </c>
      <c r="AG59" s="61">
        <v>0</v>
      </c>
      <c r="AH59" s="61">
        <v>0</v>
      </c>
      <c r="AI59" s="61">
        <v>0</v>
      </c>
      <c r="AJ59" s="61">
        <v>0</v>
      </c>
      <c r="AK59" s="61">
        <v>0</v>
      </c>
      <c r="AL59" s="61">
        <v>0</v>
      </c>
      <c r="AM59" s="61">
        <v>0</v>
      </c>
      <c r="AN59" s="61">
        <v>0</v>
      </c>
      <c r="AO59" s="61">
        <v>0</v>
      </c>
      <c r="AP59" s="61">
        <v>0</v>
      </c>
      <c r="AQ59" s="61">
        <v>0</v>
      </c>
      <c r="AR59" s="61">
        <v>0</v>
      </c>
      <c r="AS59" s="61">
        <v>0</v>
      </c>
      <c r="AT59" s="61">
        <v>0</v>
      </c>
      <c r="AU59" s="61">
        <v>0</v>
      </c>
      <c r="AV59" s="61">
        <v>0</v>
      </c>
      <c r="AW59" s="61">
        <v>0</v>
      </c>
      <c r="AX59" s="61">
        <v>0</v>
      </c>
      <c r="AY59" s="61">
        <v>0</v>
      </c>
      <c r="AZ59" s="61">
        <v>0</v>
      </c>
      <c r="BA59" s="61">
        <v>0</v>
      </c>
      <c r="BB59" s="61">
        <v>0</v>
      </c>
      <c r="BC59" s="61">
        <v>0</v>
      </c>
      <c r="BD59" s="61">
        <v>0</v>
      </c>
      <c r="BE59" s="61">
        <v>0</v>
      </c>
      <c r="BF59" s="61">
        <v>0</v>
      </c>
      <c r="BG59" s="61">
        <v>0</v>
      </c>
      <c r="BH59" s="61">
        <v>0</v>
      </c>
      <c r="BI59" s="61">
        <v>0</v>
      </c>
      <c r="BJ59" s="61">
        <v>0</v>
      </c>
      <c r="BK59" s="61">
        <v>0</v>
      </c>
      <c r="BL59" s="61">
        <v>0</v>
      </c>
      <c r="BM59" s="61">
        <v>0</v>
      </c>
      <c r="BN59" s="61">
        <v>0</v>
      </c>
      <c r="BO59" s="61">
        <v>0</v>
      </c>
      <c r="BP59" s="61">
        <v>0</v>
      </c>
      <c r="BQ59" s="95">
        <v>0</v>
      </c>
      <c r="BR59" s="61">
        <v>0</v>
      </c>
      <c r="BS59" s="61">
        <v>0</v>
      </c>
      <c r="BT59" s="61">
        <v>0</v>
      </c>
      <c r="BU59" s="61">
        <v>0</v>
      </c>
      <c r="BV59" s="61">
        <v>0</v>
      </c>
      <c r="BW59" s="61">
        <v>0</v>
      </c>
    </row>
    <row r="60" spans="1:75">
      <c r="A60" s="54" t="s">
        <v>84</v>
      </c>
      <c r="B60" s="61">
        <v>0</v>
      </c>
      <c r="C60" s="61">
        <v>0</v>
      </c>
      <c r="D60" s="61">
        <v>0</v>
      </c>
      <c r="E60" s="61">
        <v>0</v>
      </c>
      <c r="F60" s="61">
        <v>0</v>
      </c>
      <c r="G60" s="61">
        <v>0</v>
      </c>
      <c r="H60" s="61">
        <v>0</v>
      </c>
      <c r="I60" s="61">
        <v>0</v>
      </c>
      <c r="J60" s="61">
        <v>0</v>
      </c>
      <c r="K60" s="61">
        <v>0</v>
      </c>
      <c r="L60" s="61">
        <v>0</v>
      </c>
      <c r="M60" s="61">
        <v>0</v>
      </c>
      <c r="N60" s="61">
        <v>0</v>
      </c>
      <c r="O60" s="61">
        <v>0</v>
      </c>
      <c r="P60" s="61">
        <v>0</v>
      </c>
      <c r="Q60" s="61">
        <v>0</v>
      </c>
      <c r="R60" s="61">
        <v>0</v>
      </c>
      <c r="S60" s="61">
        <v>0</v>
      </c>
      <c r="T60" s="61">
        <v>0</v>
      </c>
      <c r="U60" s="61">
        <v>0</v>
      </c>
      <c r="V60" s="61">
        <v>0</v>
      </c>
      <c r="W60" s="61">
        <v>0</v>
      </c>
      <c r="X60" s="61">
        <v>0</v>
      </c>
      <c r="Y60" s="61">
        <v>0</v>
      </c>
      <c r="Z60" s="61">
        <v>0</v>
      </c>
      <c r="AA60" s="61">
        <v>0</v>
      </c>
      <c r="AB60" s="61">
        <v>0</v>
      </c>
      <c r="AC60" s="61">
        <v>0</v>
      </c>
      <c r="AD60" s="61">
        <v>0</v>
      </c>
      <c r="AE60" s="61">
        <v>0</v>
      </c>
      <c r="AF60" s="61">
        <v>0</v>
      </c>
      <c r="AG60" s="61">
        <v>0</v>
      </c>
      <c r="AH60" s="61">
        <v>0</v>
      </c>
      <c r="AI60" s="61">
        <v>0</v>
      </c>
      <c r="AJ60" s="61">
        <v>0</v>
      </c>
      <c r="AK60" s="61">
        <v>0</v>
      </c>
      <c r="AL60" s="61">
        <v>0</v>
      </c>
      <c r="AM60" s="61">
        <v>0</v>
      </c>
      <c r="AN60" s="61">
        <v>0</v>
      </c>
      <c r="AO60" s="61">
        <v>0</v>
      </c>
      <c r="AP60" s="61">
        <v>0</v>
      </c>
      <c r="AQ60" s="61">
        <v>0</v>
      </c>
      <c r="AR60" s="61">
        <v>0</v>
      </c>
      <c r="AS60" s="61">
        <v>0</v>
      </c>
      <c r="AT60" s="61">
        <v>0</v>
      </c>
      <c r="AU60" s="61">
        <v>0</v>
      </c>
      <c r="AV60" s="61">
        <v>0</v>
      </c>
      <c r="AW60" s="61">
        <v>0</v>
      </c>
      <c r="AX60" s="61">
        <v>0</v>
      </c>
      <c r="AY60" s="61">
        <v>0</v>
      </c>
      <c r="AZ60" s="61">
        <v>0</v>
      </c>
      <c r="BA60" s="61">
        <v>0</v>
      </c>
      <c r="BB60" s="61">
        <v>0</v>
      </c>
      <c r="BC60" s="61">
        <v>0</v>
      </c>
      <c r="BD60" s="61">
        <v>0</v>
      </c>
      <c r="BE60" s="61">
        <v>0</v>
      </c>
      <c r="BF60" s="61">
        <v>0</v>
      </c>
      <c r="BG60" s="61">
        <v>0</v>
      </c>
      <c r="BH60" s="61">
        <v>0</v>
      </c>
      <c r="BI60" s="61">
        <v>81</v>
      </c>
      <c r="BJ60" s="61">
        <v>0</v>
      </c>
      <c r="BK60" s="61">
        <v>0</v>
      </c>
      <c r="BL60" s="61">
        <v>0</v>
      </c>
      <c r="BM60" s="61">
        <v>0</v>
      </c>
      <c r="BN60" s="61">
        <v>0</v>
      </c>
      <c r="BO60" s="61">
        <v>0</v>
      </c>
      <c r="BP60" s="61">
        <v>0</v>
      </c>
      <c r="BQ60" s="95">
        <v>0</v>
      </c>
      <c r="BR60" s="61">
        <v>0</v>
      </c>
      <c r="BS60" s="61">
        <v>0</v>
      </c>
      <c r="BT60" s="61">
        <v>0</v>
      </c>
      <c r="BU60" s="61">
        <v>0</v>
      </c>
      <c r="BV60" s="61">
        <v>0</v>
      </c>
      <c r="BW60" s="61">
        <v>0</v>
      </c>
    </row>
    <row r="61" spans="1:75">
      <c r="A61" s="54" t="s">
        <v>127</v>
      </c>
      <c r="B61" s="55">
        <v>1134128.75</v>
      </c>
      <c r="C61" s="55">
        <v>200487.81</v>
      </c>
      <c r="D61" s="55">
        <v>250573.46</v>
      </c>
      <c r="E61" s="56">
        <v>596732.67000000004</v>
      </c>
      <c r="F61" s="56">
        <v>91050.36</v>
      </c>
      <c r="G61" s="56">
        <v>605721.41</v>
      </c>
      <c r="H61" s="56">
        <v>167148.35</v>
      </c>
      <c r="I61" s="62">
        <v>1284768.7</v>
      </c>
      <c r="J61" s="61">
        <v>82311.03</v>
      </c>
      <c r="K61" s="61">
        <v>503235.42</v>
      </c>
      <c r="L61" s="61">
        <v>735053.44</v>
      </c>
      <c r="M61" s="61">
        <v>0</v>
      </c>
      <c r="N61" s="61">
        <v>545339.32999999996</v>
      </c>
      <c r="O61" s="61">
        <v>41287.68</v>
      </c>
      <c r="P61" s="61">
        <v>766169.66</v>
      </c>
      <c r="Q61" s="61">
        <v>215665.15</v>
      </c>
      <c r="R61" s="61">
        <v>419806.53</v>
      </c>
      <c r="S61" s="61">
        <v>48272.4</v>
      </c>
      <c r="T61" s="61">
        <v>655756.55000000005</v>
      </c>
      <c r="U61" s="61">
        <v>172999.51</v>
      </c>
      <c r="V61" s="61">
        <v>361624.84</v>
      </c>
      <c r="W61" s="61">
        <v>32855.35</v>
      </c>
      <c r="X61" s="61">
        <v>132527.74</v>
      </c>
      <c r="Y61" s="61">
        <v>549866.39</v>
      </c>
      <c r="Z61" s="61">
        <v>656948.02</v>
      </c>
      <c r="AA61" s="61">
        <v>80727.23</v>
      </c>
      <c r="AB61" s="61">
        <v>0</v>
      </c>
      <c r="AC61" s="61">
        <v>0</v>
      </c>
      <c r="AD61" s="61">
        <v>0</v>
      </c>
      <c r="AE61" s="61">
        <v>0</v>
      </c>
      <c r="AF61" s="61">
        <v>0</v>
      </c>
      <c r="AG61" s="61">
        <v>0</v>
      </c>
      <c r="AH61" s="61">
        <v>0</v>
      </c>
      <c r="AI61" s="61">
        <v>0</v>
      </c>
      <c r="AJ61" s="61">
        <v>0</v>
      </c>
      <c r="AK61" s="61">
        <v>0</v>
      </c>
      <c r="AL61" s="61">
        <v>0</v>
      </c>
      <c r="AM61" s="61">
        <v>0</v>
      </c>
      <c r="AN61" s="61">
        <v>0</v>
      </c>
      <c r="AO61" s="61">
        <v>0</v>
      </c>
      <c r="AP61" s="61">
        <v>0</v>
      </c>
      <c r="AQ61" s="61">
        <v>0</v>
      </c>
      <c r="AR61" s="61">
        <v>0</v>
      </c>
      <c r="AS61" s="61">
        <v>85801.43</v>
      </c>
      <c r="AT61" s="61">
        <v>353175.48</v>
      </c>
      <c r="AU61" s="61">
        <v>0</v>
      </c>
      <c r="AV61" s="61">
        <v>364353.13</v>
      </c>
      <c r="AW61" s="61">
        <v>154981.65</v>
      </c>
      <c r="AX61" s="61">
        <v>0</v>
      </c>
      <c r="AY61" s="61">
        <v>0</v>
      </c>
      <c r="AZ61" s="61">
        <v>371414.48</v>
      </c>
      <c r="BA61" s="61">
        <v>0</v>
      </c>
      <c r="BB61" s="61">
        <v>0</v>
      </c>
      <c r="BC61" s="61">
        <v>0</v>
      </c>
      <c r="BD61" s="61">
        <v>369813</v>
      </c>
      <c r="BE61" s="61">
        <v>161129</v>
      </c>
      <c r="BF61" s="61">
        <v>0</v>
      </c>
      <c r="BG61" s="61">
        <v>0</v>
      </c>
      <c r="BH61" s="72">
        <v>0</v>
      </c>
      <c r="BI61" s="72">
        <v>0</v>
      </c>
      <c r="BJ61" s="72">
        <v>370225</v>
      </c>
      <c r="BK61" s="72">
        <v>0</v>
      </c>
      <c r="BL61" s="72">
        <v>424304</v>
      </c>
      <c r="BM61" s="72">
        <v>0</v>
      </c>
      <c r="BN61" s="72">
        <v>169463</v>
      </c>
      <c r="BO61" s="72">
        <v>0</v>
      </c>
      <c r="BP61" s="72">
        <v>0</v>
      </c>
      <c r="BQ61" s="96">
        <v>358148</v>
      </c>
      <c r="BR61" s="72">
        <v>0</v>
      </c>
      <c r="BS61" s="72">
        <v>356826</v>
      </c>
      <c r="BT61" s="72">
        <v>0</v>
      </c>
      <c r="BU61" s="72">
        <v>169618</v>
      </c>
      <c r="BV61" s="72">
        <v>287653</v>
      </c>
      <c r="BW61" s="72">
        <v>646729</v>
      </c>
    </row>
    <row r="62" spans="1:75">
      <c r="A62" s="54" t="s">
        <v>128</v>
      </c>
      <c r="B62" s="72">
        <v>0</v>
      </c>
      <c r="C62" s="72">
        <v>0</v>
      </c>
      <c r="D62" s="72">
        <v>0</v>
      </c>
      <c r="E62" s="72">
        <v>0</v>
      </c>
      <c r="F62" s="72">
        <v>0</v>
      </c>
      <c r="G62" s="72">
        <v>0</v>
      </c>
      <c r="H62" s="72">
        <v>0</v>
      </c>
      <c r="I62" s="72">
        <v>0</v>
      </c>
      <c r="J62" s="72">
        <v>0</v>
      </c>
      <c r="K62" s="72">
        <v>0</v>
      </c>
      <c r="L62" s="72">
        <v>0</v>
      </c>
      <c r="M62" s="72">
        <v>0</v>
      </c>
      <c r="N62" s="72">
        <v>0</v>
      </c>
      <c r="O62" s="72">
        <v>0</v>
      </c>
      <c r="P62" s="72">
        <v>0</v>
      </c>
      <c r="Q62" s="72">
        <v>0</v>
      </c>
      <c r="R62" s="72">
        <v>0</v>
      </c>
      <c r="S62" s="72">
        <v>0</v>
      </c>
      <c r="T62" s="72">
        <v>0</v>
      </c>
      <c r="U62" s="72">
        <v>0</v>
      </c>
      <c r="V62" s="72">
        <v>0</v>
      </c>
      <c r="W62" s="72">
        <v>0</v>
      </c>
      <c r="X62" s="72">
        <v>0</v>
      </c>
      <c r="Y62" s="72">
        <v>0</v>
      </c>
      <c r="Z62" s="72">
        <v>0</v>
      </c>
      <c r="AA62" s="72">
        <v>0</v>
      </c>
      <c r="AB62" s="72">
        <v>0</v>
      </c>
      <c r="AC62" s="72">
        <v>0</v>
      </c>
      <c r="AD62" s="72">
        <v>0</v>
      </c>
      <c r="AE62" s="72">
        <v>0</v>
      </c>
      <c r="AF62" s="72">
        <v>0</v>
      </c>
      <c r="AG62" s="72">
        <v>0</v>
      </c>
      <c r="AH62" s="72">
        <v>0</v>
      </c>
      <c r="AI62" s="72">
        <v>0</v>
      </c>
      <c r="AJ62" s="72">
        <v>0</v>
      </c>
      <c r="AK62" s="72">
        <v>0</v>
      </c>
      <c r="AL62" s="72">
        <v>0</v>
      </c>
      <c r="AM62" s="72">
        <v>0</v>
      </c>
      <c r="AN62" s="72">
        <v>0</v>
      </c>
      <c r="AO62" s="72">
        <v>0</v>
      </c>
      <c r="AP62" s="72">
        <v>0</v>
      </c>
      <c r="AQ62" s="72">
        <v>0</v>
      </c>
      <c r="AR62" s="72">
        <v>0</v>
      </c>
      <c r="AS62" s="72">
        <v>0</v>
      </c>
      <c r="AT62" s="72">
        <v>0</v>
      </c>
      <c r="AU62" s="72">
        <v>0</v>
      </c>
      <c r="AV62" s="72">
        <v>0</v>
      </c>
      <c r="AW62" s="72">
        <v>0</v>
      </c>
      <c r="AX62" s="72">
        <v>0</v>
      </c>
      <c r="AY62" s="72">
        <v>0</v>
      </c>
      <c r="AZ62" s="72">
        <v>0</v>
      </c>
      <c r="BA62" s="72">
        <v>0</v>
      </c>
      <c r="BB62" s="72">
        <v>0</v>
      </c>
      <c r="BC62" s="72">
        <v>0</v>
      </c>
      <c r="BD62" s="72">
        <v>0</v>
      </c>
      <c r="BE62" s="72">
        <v>0</v>
      </c>
      <c r="BF62" s="72">
        <v>0</v>
      </c>
      <c r="BG62" s="72">
        <v>0</v>
      </c>
      <c r="BH62" s="73">
        <v>0</v>
      </c>
      <c r="BI62" s="73">
        <v>0</v>
      </c>
      <c r="BJ62" s="73">
        <v>0</v>
      </c>
      <c r="BK62" s="73">
        <v>0</v>
      </c>
      <c r="BL62" s="73">
        <v>0</v>
      </c>
      <c r="BM62" s="73">
        <v>0</v>
      </c>
      <c r="BN62" s="73">
        <v>0</v>
      </c>
      <c r="BO62" s="73">
        <v>0</v>
      </c>
      <c r="BP62" s="73">
        <v>0</v>
      </c>
      <c r="BQ62" s="97">
        <v>0</v>
      </c>
      <c r="BR62" s="73">
        <v>0</v>
      </c>
      <c r="BS62" s="73">
        <v>0</v>
      </c>
      <c r="BT62" s="73">
        <v>0</v>
      </c>
      <c r="BU62" s="73">
        <v>0</v>
      </c>
      <c r="BV62" s="73">
        <v>0</v>
      </c>
      <c r="BW62" s="73">
        <v>0</v>
      </c>
    </row>
    <row r="63" spans="1:75">
      <c r="A63" s="58" t="s">
        <v>99</v>
      </c>
      <c r="B63" s="59">
        <v>0</v>
      </c>
      <c r="C63" s="59">
        <v>0</v>
      </c>
      <c r="D63" s="59">
        <v>0</v>
      </c>
      <c r="E63" s="59">
        <v>0</v>
      </c>
      <c r="F63" s="59">
        <v>0</v>
      </c>
      <c r="G63" s="59">
        <v>0</v>
      </c>
      <c r="H63" s="59">
        <v>0</v>
      </c>
      <c r="I63" s="74">
        <v>0</v>
      </c>
      <c r="J63" s="73">
        <v>0</v>
      </c>
      <c r="K63" s="73">
        <v>0</v>
      </c>
      <c r="L63" s="73">
        <v>21753.200000000001</v>
      </c>
      <c r="M63" s="73">
        <v>0</v>
      </c>
      <c r="N63" s="73">
        <v>0</v>
      </c>
      <c r="O63" s="73">
        <v>0</v>
      </c>
      <c r="P63" s="73">
        <v>39841.440000000002</v>
      </c>
      <c r="Q63" s="73">
        <v>0</v>
      </c>
      <c r="R63" s="73">
        <v>0</v>
      </c>
      <c r="S63" s="73">
        <v>0</v>
      </c>
      <c r="T63" s="73">
        <v>25528.86</v>
      </c>
      <c r="U63" s="73">
        <v>28729.48</v>
      </c>
      <c r="V63" s="73">
        <v>0</v>
      </c>
      <c r="W63" s="73">
        <v>0</v>
      </c>
      <c r="X63" s="73">
        <v>0</v>
      </c>
      <c r="Y63" s="73">
        <v>0</v>
      </c>
      <c r="Z63" s="73">
        <v>0</v>
      </c>
      <c r="AA63" s="73">
        <v>112351.03</v>
      </c>
      <c r="AB63" s="73">
        <v>60708.6</v>
      </c>
      <c r="AC63" s="73">
        <v>26488.84</v>
      </c>
      <c r="AD63" s="73">
        <v>0</v>
      </c>
      <c r="AE63" s="73">
        <v>0</v>
      </c>
      <c r="AF63" s="73">
        <v>118583.24</v>
      </c>
      <c r="AG63" s="73">
        <v>0</v>
      </c>
      <c r="AH63" s="73">
        <v>0</v>
      </c>
      <c r="AI63" s="73">
        <v>0</v>
      </c>
      <c r="AJ63" s="73">
        <v>0</v>
      </c>
      <c r="AK63" s="73">
        <v>0</v>
      </c>
      <c r="AL63" s="73">
        <v>0</v>
      </c>
      <c r="AM63" s="73">
        <v>0</v>
      </c>
      <c r="AN63" s="73">
        <v>0</v>
      </c>
      <c r="AO63" s="73">
        <v>0</v>
      </c>
      <c r="AP63" s="73">
        <v>0</v>
      </c>
      <c r="AQ63" s="73">
        <v>0</v>
      </c>
      <c r="AR63" s="73">
        <v>0</v>
      </c>
      <c r="AS63" s="73">
        <v>0</v>
      </c>
      <c r="AT63" s="73">
        <v>0</v>
      </c>
      <c r="AU63" s="73">
        <v>0</v>
      </c>
      <c r="AV63" s="73">
        <v>0</v>
      </c>
      <c r="AW63" s="73">
        <v>0</v>
      </c>
      <c r="AX63" s="73">
        <v>0</v>
      </c>
      <c r="AY63" s="73">
        <v>0</v>
      </c>
      <c r="AZ63" s="73">
        <v>0</v>
      </c>
      <c r="BA63" s="73">
        <v>0</v>
      </c>
      <c r="BB63" s="73">
        <v>0</v>
      </c>
      <c r="BC63" s="73">
        <v>0</v>
      </c>
      <c r="BD63" s="73">
        <v>0</v>
      </c>
      <c r="BE63" s="73">
        <v>0</v>
      </c>
      <c r="BF63" s="73">
        <v>0</v>
      </c>
      <c r="BG63" s="73">
        <v>0</v>
      </c>
      <c r="BH63" s="61">
        <v>0</v>
      </c>
      <c r="BI63" s="61">
        <v>0</v>
      </c>
      <c r="BJ63" s="61">
        <v>0</v>
      </c>
      <c r="BK63" s="61">
        <v>0</v>
      </c>
      <c r="BL63" s="61">
        <v>0</v>
      </c>
      <c r="BM63" s="61">
        <v>0</v>
      </c>
      <c r="BN63" s="61">
        <v>0</v>
      </c>
      <c r="BO63" s="61">
        <v>0</v>
      </c>
      <c r="BP63" s="61">
        <v>0</v>
      </c>
      <c r="BQ63" s="95">
        <v>0</v>
      </c>
      <c r="BR63" s="61">
        <v>0</v>
      </c>
      <c r="BS63" s="61">
        <v>0</v>
      </c>
      <c r="BT63" s="61">
        <v>0</v>
      </c>
      <c r="BU63" s="61">
        <v>0</v>
      </c>
      <c r="BV63" s="61">
        <v>0</v>
      </c>
      <c r="BW63" s="61">
        <v>100548</v>
      </c>
    </row>
    <row r="64" spans="1:75">
      <c r="A64" s="54" t="s">
        <v>129</v>
      </c>
      <c r="B64" s="55">
        <v>0</v>
      </c>
      <c r="C64" s="55">
        <v>0</v>
      </c>
      <c r="D64" s="55">
        <v>0</v>
      </c>
      <c r="E64" s="55">
        <v>0</v>
      </c>
      <c r="F64" s="55">
        <v>0</v>
      </c>
      <c r="G64" s="55">
        <v>0</v>
      </c>
      <c r="H64" s="55">
        <v>0</v>
      </c>
      <c r="I64" s="62">
        <v>0</v>
      </c>
      <c r="J64" s="61">
        <v>0</v>
      </c>
      <c r="K64" s="61">
        <v>0</v>
      </c>
      <c r="L64" s="61">
        <v>0</v>
      </c>
      <c r="M64" s="61">
        <v>0</v>
      </c>
      <c r="N64" s="61">
        <v>0</v>
      </c>
      <c r="O64" s="61">
        <v>0</v>
      </c>
      <c r="P64" s="61">
        <v>0</v>
      </c>
      <c r="Q64" s="61">
        <v>0</v>
      </c>
      <c r="R64" s="61">
        <v>0</v>
      </c>
      <c r="S64" s="61">
        <v>0</v>
      </c>
      <c r="T64" s="61">
        <v>15633.72</v>
      </c>
      <c r="U64" s="61">
        <v>0</v>
      </c>
      <c r="V64" s="61">
        <v>0</v>
      </c>
      <c r="W64" s="61">
        <v>0</v>
      </c>
      <c r="X64" s="61">
        <v>0</v>
      </c>
      <c r="Y64" s="61">
        <v>0</v>
      </c>
      <c r="Z64" s="61">
        <v>0</v>
      </c>
      <c r="AA64" s="61">
        <v>0</v>
      </c>
      <c r="AB64" s="61">
        <v>0</v>
      </c>
      <c r="AC64" s="61">
        <v>0</v>
      </c>
      <c r="AD64" s="61">
        <v>0</v>
      </c>
      <c r="AE64" s="61">
        <v>0</v>
      </c>
      <c r="AF64" s="61">
        <v>0</v>
      </c>
      <c r="AG64" s="61">
        <v>0</v>
      </c>
      <c r="AH64" s="61">
        <v>0</v>
      </c>
      <c r="AI64" s="61">
        <v>0</v>
      </c>
      <c r="AJ64" s="61">
        <v>0</v>
      </c>
      <c r="AK64" s="61">
        <v>0</v>
      </c>
      <c r="AL64" s="61">
        <v>0</v>
      </c>
      <c r="AM64" s="61">
        <v>0</v>
      </c>
      <c r="AN64" s="61">
        <v>0</v>
      </c>
      <c r="AO64" s="61">
        <v>0</v>
      </c>
      <c r="AP64" s="61">
        <v>0</v>
      </c>
      <c r="AQ64" s="61">
        <v>0</v>
      </c>
      <c r="AR64" s="61">
        <v>0</v>
      </c>
      <c r="AS64" s="61">
        <v>0</v>
      </c>
      <c r="AT64" s="61">
        <v>0</v>
      </c>
      <c r="AU64" s="61">
        <v>0</v>
      </c>
      <c r="AV64" s="61">
        <v>0</v>
      </c>
      <c r="AW64" s="61">
        <v>0</v>
      </c>
      <c r="AX64" s="61">
        <v>0</v>
      </c>
      <c r="AY64" s="61">
        <v>0</v>
      </c>
      <c r="AZ64" s="61">
        <v>0</v>
      </c>
      <c r="BA64" s="61">
        <v>0</v>
      </c>
      <c r="BB64" s="61">
        <v>0</v>
      </c>
      <c r="BC64" s="61">
        <v>0</v>
      </c>
      <c r="BD64" s="61">
        <v>0</v>
      </c>
      <c r="BE64" s="61">
        <v>0</v>
      </c>
      <c r="BF64" s="61">
        <v>0</v>
      </c>
      <c r="BG64" s="61">
        <v>0</v>
      </c>
      <c r="BH64" s="61">
        <v>0</v>
      </c>
      <c r="BI64" s="61">
        <v>0</v>
      </c>
      <c r="BJ64" s="61">
        <v>0</v>
      </c>
      <c r="BK64" s="61">
        <v>0</v>
      </c>
      <c r="BL64" s="61">
        <v>0</v>
      </c>
      <c r="BM64" s="61">
        <v>0</v>
      </c>
      <c r="BN64" s="61">
        <v>0</v>
      </c>
      <c r="BO64" s="61">
        <v>0</v>
      </c>
      <c r="BP64" s="61">
        <v>0</v>
      </c>
      <c r="BQ64" s="95">
        <v>0</v>
      </c>
      <c r="BR64" s="61">
        <v>0</v>
      </c>
      <c r="BS64" s="61">
        <v>0</v>
      </c>
      <c r="BT64" s="61">
        <v>0</v>
      </c>
      <c r="BU64" s="61">
        <v>0</v>
      </c>
      <c r="BV64" s="61">
        <v>0</v>
      </c>
      <c r="BW64" s="61">
        <v>0</v>
      </c>
    </row>
    <row r="65" spans="1:75">
      <c r="A65" s="54" t="s">
        <v>41</v>
      </c>
      <c r="B65" s="55">
        <v>0</v>
      </c>
      <c r="C65" s="55">
        <v>653772.65</v>
      </c>
      <c r="D65" s="55">
        <v>873992.02</v>
      </c>
      <c r="E65" s="55">
        <v>0</v>
      </c>
      <c r="F65" s="55">
        <v>0</v>
      </c>
      <c r="G65" s="55">
        <v>0</v>
      </c>
      <c r="H65" s="55">
        <v>425111.68</v>
      </c>
      <c r="I65" s="62">
        <v>0</v>
      </c>
      <c r="J65" s="61">
        <v>0</v>
      </c>
      <c r="K65" s="61">
        <v>0</v>
      </c>
      <c r="L65" s="61">
        <v>1099363.95</v>
      </c>
      <c r="M65" s="61">
        <v>0</v>
      </c>
      <c r="N65" s="61">
        <v>162610.12</v>
      </c>
      <c r="O65" s="61">
        <v>0</v>
      </c>
      <c r="P65" s="61">
        <v>367498.06</v>
      </c>
      <c r="Q65" s="61">
        <v>606086.34</v>
      </c>
      <c r="R65" s="61">
        <v>513234.84</v>
      </c>
      <c r="S65" s="61">
        <v>298893.92</v>
      </c>
      <c r="T65" s="61">
        <v>0</v>
      </c>
      <c r="U65" s="61">
        <v>464778.48</v>
      </c>
      <c r="V65" s="61">
        <v>984630.35</v>
      </c>
      <c r="W65" s="61">
        <v>0</v>
      </c>
      <c r="X65" s="61">
        <v>0</v>
      </c>
      <c r="Y65" s="61">
        <v>477457.22</v>
      </c>
      <c r="Z65" s="61">
        <v>2165203.2799999998</v>
      </c>
      <c r="AA65" s="61">
        <v>870056.18</v>
      </c>
      <c r="AB65" s="61">
        <v>876936.89</v>
      </c>
      <c r="AC65" s="61">
        <v>3330199.12</v>
      </c>
      <c r="AD65" s="61">
        <v>788345.01</v>
      </c>
      <c r="AE65" s="61">
        <v>1083987.05</v>
      </c>
      <c r="AF65" s="61">
        <v>0</v>
      </c>
      <c r="AG65" s="61">
        <v>0</v>
      </c>
      <c r="AH65" s="61">
        <v>0</v>
      </c>
      <c r="AI65" s="61">
        <v>0</v>
      </c>
      <c r="AJ65" s="61">
        <v>0</v>
      </c>
      <c r="AK65" s="61">
        <v>0</v>
      </c>
      <c r="AL65" s="61">
        <v>0</v>
      </c>
      <c r="AM65" s="61">
        <v>515578.49</v>
      </c>
      <c r="AN65" s="61">
        <v>0</v>
      </c>
      <c r="AO65" s="61">
        <v>1166961.31</v>
      </c>
      <c r="AP65" s="61">
        <v>0</v>
      </c>
      <c r="AQ65" s="61">
        <v>396601.38</v>
      </c>
      <c r="AR65" s="61">
        <v>0</v>
      </c>
      <c r="AS65" s="61">
        <v>0</v>
      </c>
      <c r="AT65" s="61">
        <v>757634.88</v>
      </c>
      <c r="AU65" s="61">
        <v>0</v>
      </c>
      <c r="AV65" s="61">
        <v>0</v>
      </c>
      <c r="AW65" s="61">
        <v>438616.32000000001</v>
      </c>
      <c r="AX65" s="61">
        <v>2255647.2799999998</v>
      </c>
      <c r="AY65" s="61">
        <v>0</v>
      </c>
      <c r="AZ65" s="61">
        <v>976147.7</v>
      </c>
      <c r="BA65" s="61">
        <v>0</v>
      </c>
      <c r="BB65" s="61">
        <v>508808</v>
      </c>
      <c r="BC65" s="61">
        <v>0</v>
      </c>
      <c r="BD65" s="61">
        <v>753357</v>
      </c>
      <c r="BE65" s="61">
        <v>0</v>
      </c>
      <c r="BF65" s="61">
        <v>0</v>
      </c>
      <c r="BG65" s="61">
        <v>0</v>
      </c>
      <c r="BH65" s="61">
        <v>919741</v>
      </c>
      <c r="BI65" s="61">
        <v>0</v>
      </c>
      <c r="BJ65" s="61">
        <v>581166</v>
      </c>
      <c r="BK65" s="61">
        <v>348840</v>
      </c>
      <c r="BL65" s="61">
        <v>1200420</v>
      </c>
      <c r="BM65" s="61">
        <v>1192235</v>
      </c>
      <c r="BN65" s="61">
        <v>817398</v>
      </c>
      <c r="BO65" s="61">
        <v>494117</v>
      </c>
      <c r="BP65" s="61">
        <v>913035</v>
      </c>
      <c r="BQ65" s="95">
        <v>826789</v>
      </c>
      <c r="BR65" s="61">
        <v>0</v>
      </c>
      <c r="BS65" s="61">
        <v>0</v>
      </c>
      <c r="BT65" s="61">
        <v>0</v>
      </c>
      <c r="BU65" s="61">
        <v>886580</v>
      </c>
      <c r="BV65" s="61">
        <v>878866</v>
      </c>
      <c r="BW65" s="61">
        <v>598449</v>
      </c>
    </row>
    <row r="66" spans="1:75">
      <c r="A66" s="54" t="s">
        <v>85</v>
      </c>
      <c r="B66" s="55">
        <v>0</v>
      </c>
      <c r="C66" s="55">
        <v>0</v>
      </c>
      <c r="D66" s="55">
        <v>0</v>
      </c>
      <c r="E66" s="55">
        <v>197984.17</v>
      </c>
      <c r="F66" s="55">
        <v>620088.66</v>
      </c>
      <c r="G66" s="55">
        <v>0</v>
      </c>
      <c r="H66" s="55">
        <v>310029.89</v>
      </c>
      <c r="I66" s="62">
        <v>0</v>
      </c>
      <c r="J66" s="61">
        <v>0</v>
      </c>
      <c r="K66" s="61">
        <v>0</v>
      </c>
      <c r="L66" s="61">
        <v>43384.800000000003</v>
      </c>
      <c r="M66" s="61">
        <v>183883.62</v>
      </c>
      <c r="N66" s="61">
        <v>0</v>
      </c>
      <c r="O66" s="61">
        <v>0</v>
      </c>
      <c r="P66" s="61">
        <v>361440.74</v>
      </c>
      <c r="Q66" s="61">
        <v>841524.42</v>
      </c>
      <c r="R66" s="61">
        <v>0</v>
      </c>
      <c r="S66" s="61">
        <v>1131728.24</v>
      </c>
      <c r="T66" s="61">
        <v>0</v>
      </c>
      <c r="U66" s="61">
        <v>482220.05</v>
      </c>
      <c r="V66" s="61">
        <v>0</v>
      </c>
      <c r="W66" s="61">
        <v>0</v>
      </c>
      <c r="X66" s="61">
        <v>0</v>
      </c>
      <c r="Y66" s="61">
        <v>0</v>
      </c>
      <c r="Z66" s="61">
        <v>0</v>
      </c>
      <c r="AA66" s="61">
        <v>0</v>
      </c>
      <c r="AB66" s="61">
        <v>400781.87</v>
      </c>
      <c r="AC66" s="61">
        <v>637648.06000000006</v>
      </c>
      <c r="AD66" s="61">
        <v>0</v>
      </c>
      <c r="AE66" s="61">
        <v>1019766.79</v>
      </c>
      <c r="AF66" s="61">
        <v>494235.06</v>
      </c>
      <c r="AG66" s="61">
        <v>422674.65</v>
      </c>
      <c r="AH66" s="61">
        <v>69960.78</v>
      </c>
      <c r="AI66" s="61">
        <v>0</v>
      </c>
      <c r="AJ66" s="61">
        <v>0</v>
      </c>
      <c r="AK66" s="61">
        <v>0</v>
      </c>
      <c r="AL66" s="61">
        <v>0</v>
      </c>
      <c r="AM66" s="61">
        <v>239049.60000000001</v>
      </c>
      <c r="AN66" s="61">
        <v>0</v>
      </c>
      <c r="AO66" s="61">
        <v>0</v>
      </c>
      <c r="AP66" s="61">
        <v>977273.89</v>
      </c>
      <c r="AQ66" s="61">
        <v>583321.57999999996</v>
      </c>
      <c r="AR66" s="61">
        <v>389528.9</v>
      </c>
      <c r="AS66" s="61">
        <v>0</v>
      </c>
      <c r="AT66" s="61">
        <v>0</v>
      </c>
      <c r="AU66" s="61">
        <v>0</v>
      </c>
      <c r="AV66" s="61">
        <v>0</v>
      </c>
      <c r="AW66" s="61">
        <v>0</v>
      </c>
      <c r="AX66" s="61">
        <v>0</v>
      </c>
      <c r="AY66" s="61">
        <v>0</v>
      </c>
      <c r="AZ66" s="61">
        <v>162503.42000000001</v>
      </c>
      <c r="BA66" s="61">
        <v>0</v>
      </c>
      <c r="BB66" s="61">
        <v>0</v>
      </c>
      <c r="BC66" s="61">
        <v>160089</v>
      </c>
      <c r="BD66" s="61">
        <v>0</v>
      </c>
      <c r="BE66" s="61">
        <v>0</v>
      </c>
      <c r="BF66" s="61">
        <v>0</v>
      </c>
      <c r="BG66" s="61">
        <v>0</v>
      </c>
      <c r="BH66" s="61">
        <v>0</v>
      </c>
      <c r="BI66" s="61">
        <v>0</v>
      </c>
      <c r="BJ66" s="61">
        <v>0</v>
      </c>
      <c r="BK66" s="61">
        <v>0</v>
      </c>
      <c r="BL66" s="61">
        <v>0</v>
      </c>
      <c r="BM66" s="61">
        <v>427071</v>
      </c>
      <c r="BN66" s="61">
        <v>140063</v>
      </c>
      <c r="BO66" s="61">
        <v>436046</v>
      </c>
      <c r="BP66" s="61">
        <v>0</v>
      </c>
      <c r="BQ66" s="95">
        <v>0</v>
      </c>
      <c r="BR66" s="61">
        <v>0</v>
      </c>
      <c r="BS66" s="61">
        <v>0</v>
      </c>
      <c r="BT66" s="61">
        <v>0</v>
      </c>
      <c r="BU66" s="61">
        <v>0</v>
      </c>
      <c r="BV66" s="61">
        <v>0</v>
      </c>
      <c r="BW66" s="61">
        <v>0</v>
      </c>
    </row>
    <row r="67" spans="1:75">
      <c r="A67" s="54" t="s">
        <v>52</v>
      </c>
      <c r="B67" s="55">
        <v>0</v>
      </c>
      <c r="C67" s="55">
        <v>0</v>
      </c>
      <c r="D67" s="55">
        <v>0</v>
      </c>
      <c r="E67" s="55">
        <v>0</v>
      </c>
      <c r="F67" s="55">
        <v>0</v>
      </c>
      <c r="G67" s="55">
        <v>0</v>
      </c>
      <c r="H67" s="55">
        <v>0</v>
      </c>
      <c r="I67" s="62">
        <v>0</v>
      </c>
      <c r="J67" s="61">
        <v>0</v>
      </c>
      <c r="K67" s="61">
        <v>0</v>
      </c>
      <c r="L67" s="61">
        <v>35100</v>
      </c>
      <c r="M67" s="61">
        <v>70200</v>
      </c>
      <c r="N67" s="61">
        <v>0</v>
      </c>
      <c r="O67" s="61">
        <v>35100</v>
      </c>
      <c r="P67" s="61">
        <v>0</v>
      </c>
      <c r="Q67" s="61">
        <v>0</v>
      </c>
      <c r="R67" s="61">
        <v>0</v>
      </c>
      <c r="S67" s="61">
        <v>0</v>
      </c>
      <c r="T67" s="61">
        <v>0</v>
      </c>
      <c r="U67" s="61">
        <v>0</v>
      </c>
      <c r="V67" s="61">
        <v>0</v>
      </c>
      <c r="W67" s="61">
        <v>0</v>
      </c>
      <c r="X67" s="61">
        <v>0</v>
      </c>
      <c r="Y67" s="61">
        <v>0</v>
      </c>
      <c r="Z67" s="61">
        <v>34101</v>
      </c>
      <c r="AA67" s="61">
        <v>0</v>
      </c>
      <c r="AB67" s="61">
        <v>32956.879999999997</v>
      </c>
      <c r="AC67" s="61">
        <v>30920.18</v>
      </c>
      <c r="AD67" s="61">
        <v>0</v>
      </c>
      <c r="AE67" s="61">
        <v>0</v>
      </c>
      <c r="AF67" s="61">
        <v>0</v>
      </c>
      <c r="AG67" s="61">
        <v>0</v>
      </c>
      <c r="AH67" s="61">
        <v>0</v>
      </c>
      <c r="AI67" s="61">
        <v>0</v>
      </c>
      <c r="AJ67" s="61">
        <v>0</v>
      </c>
      <c r="AK67" s="61">
        <v>0</v>
      </c>
      <c r="AL67" s="61">
        <v>0</v>
      </c>
      <c r="AM67" s="61">
        <v>0</v>
      </c>
      <c r="AN67" s="61">
        <v>0</v>
      </c>
      <c r="AO67" s="61">
        <v>0</v>
      </c>
      <c r="AP67" s="61">
        <v>0</v>
      </c>
      <c r="AQ67" s="61">
        <v>0</v>
      </c>
      <c r="AR67" s="61">
        <v>0</v>
      </c>
      <c r="AS67" s="61">
        <v>0</v>
      </c>
      <c r="AT67" s="61">
        <v>0</v>
      </c>
      <c r="AU67" s="61">
        <v>0</v>
      </c>
      <c r="AV67" s="61">
        <v>0</v>
      </c>
      <c r="AW67" s="61">
        <v>0</v>
      </c>
      <c r="AX67" s="61">
        <v>0</v>
      </c>
      <c r="AY67" s="61">
        <v>0</v>
      </c>
      <c r="AZ67" s="61">
        <v>0</v>
      </c>
      <c r="BA67" s="61">
        <v>0</v>
      </c>
      <c r="BB67" s="61">
        <v>0</v>
      </c>
      <c r="BC67" s="61">
        <v>0</v>
      </c>
      <c r="BD67" s="61">
        <v>0</v>
      </c>
      <c r="BE67" s="61">
        <v>0</v>
      </c>
      <c r="BF67" s="61">
        <v>0</v>
      </c>
      <c r="BG67" s="61">
        <v>0</v>
      </c>
      <c r="BH67" s="61">
        <v>0</v>
      </c>
      <c r="BI67" s="61">
        <v>0</v>
      </c>
      <c r="BJ67" s="61">
        <v>0</v>
      </c>
      <c r="BK67" s="61">
        <v>0</v>
      </c>
      <c r="BL67" s="61">
        <v>0</v>
      </c>
      <c r="BM67" s="61">
        <v>0</v>
      </c>
      <c r="BN67" s="61">
        <v>0</v>
      </c>
      <c r="BO67" s="61">
        <v>0</v>
      </c>
      <c r="BP67" s="61">
        <v>0</v>
      </c>
      <c r="BQ67" s="95">
        <v>0</v>
      </c>
      <c r="BR67" s="61">
        <v>0</v>
      </c>
      <c r="BS67" s="61">
        <v>0</v>
      </c>
      <c r="BT67" s="61">
        <v>0</v>
      </c>
      <c r="BU67" s="61">
        <v>0</v>
      </c>
      <c r="BV67" s="61">
        <v>0</v>
      </c>
      <c r="BW67" s="61">
        <v>0</v>
      </c>
    </row>
    <row r="68" spans="1:75">
      <c r="A68" s="54" t="s">
        <v>86</v>
      </c>
      <c r="B68" s="61">
        <v>0</v>
      </c>
      <c r="C68" s="61">
        <v>0</v>
      </c>
      <c r="D68" s="61">
        <v>0</v>
      </c>
      <c r="E68" s="61">
        <v>0</v>
      </c>
      <c r="F68" s="61">
        <v>0</v>
      </c>
      <c r="G68" s="61">
        <v>0</v>
      </c>
      <c r="H68" s="61">
        <v>0</v>
      </c>
      <c r="I68" s="61">
        <v>0</v>
      </c>
      <c r="J68" s="61">
        <v>0</v>
      </c>
      <c r="K68" s="61">
        <v>0</v>
      </c>
      <c r="L68" s="61">
        <v>0</v>
      </c>
      <c r="M68" s="61">
        <v>0</v>
      </c>
      <c r="N68" s="61">
        <v>0</v>
      </c>
      <c r="O68" s="61">
        <v>0</v>
      </c>
      <c r="P68" s="61">
        <v>0</v>
      </c>
      <c r="Q68" s="61">
        <v>0</v>
      </c>
      <c r="R68" s="61">
        <v>0</v>
      </c>
      <c r="S68" s="61">
        <v>0</v>
      </c>
      <c r="T68" s="61">
        <v>0</v>
      </c>
      <c r="U68" s="61">
        <v>0</v>
      </c>
      <c r="V68" s="61">
        <v>0</v>
      </c>
      <c r="W68" s="61">
        <v>0</v>
      </c>
      <c r="X68" s="61">
        <v>0</v>
      </c>
      <c r="Y68" s="61">
        <v>0</v>
      </c>
      <c r="Z68" s="61">
        <v>0</v>
      </c>
      <c r="AA68" s="61">
        <v>0</v>
      </c>
      <c r="AB68" s="61">
        <v>0</v>
      </c>
      <c r="AC68" s="61">
        <v>0</v>
      </c>
      <c r="AD68" s="61">
        <v>0</v>
      </c>
      <c r="AE68" s="61">
        <v>0</v>
      </c>
      <c r="AF68" s="61">
        <v>0</v>
      </c>
      <c r="AG68" s="61">
        <v>0</v>
      </c>
      <c r="AH68" s="61">
        <v>0</v>
      </c>
      <c r="AI68" s="61">
        <v>0</v>
      </c>
      <c r="AJ68" s="61">
        <v>0</v>
      </c>
      <c r="AK68" s="61">
        <v>0</v>
      </c>
      <c r="AL68" s="61">
        <v>0</v>
      </c>
      <c r="AM68" s="61">
        <v>0</v>
      </c>
      <c r="AN68" s="61">
        <v>0</v>
      </c>
      <c r="AO68" s="61">
        <v>0</v>
      </c>
      <c r="AP68" s="61">
        <v>0</v>
      </c>
      <c r="AQ68" s="61">
        <v>0</v>
      </c>
      <c r="AR68" s="61">
        <v>0</v>
      </c>
      <c r="AS68" s="61">
        <v>0</v>
      </c>
      <c r="AT68" s="61">
        <v>0</v>
      </c>
      <c r="AU68" s="61">
        <v>0</v>
      </c>
      <c r="AV68" s="61">
        <v>0</v>
      </c>
      <c r="AW68" s="61">
        <v>0</v>
      </c>
      <c r="AX68" s="61">
        <v>0</v>
      </c>
      <c r="AY68" s="61">
        <v>0</v>
      </c>
      <c r="AZ68" s="61">
        <v>0</v>
      </c>
      <c r="BA68" s="61">
        <v>0</v>
      </c>
      <c r="BB68" s="61">
        <v>0</v>
      </c>
      <c r="BC68" s="61">
        <v>0</v>
      </c>
      <c r="BD68" s="61">
        <v>0</v>
      </c>
      <c r="BE68" s="61">
        <v>0</v>
      </c>
      <c r="BF68" s="61">
        <v>0</v>
      </c>
      <c r="BG68" s="61">
        <v>0</v>
      </c>
      <c r="BH68" s="62">
        <v>0</v>
      </c>
      <c r="BI68" s="62">
        <v>0</v>
      </c>
      <c r="BJ68" s="62">
        <v>0</v>
      </c>
      <c r="BK68" s="62">
        <v>0</v>
      </c>
      <c r="BL68" s="62">
        <v>0</v>
      </c>
      <c r="BM68" s="62">
        <v>0</v>
      </c>
      <c r="BN68" s="62">
        <v>0</v>
      </c>
      <c r="BO68" s="62">
        <v>0</v>
      </c>
      <c r="BP68" s="62">
        <v>0</v>
      </c>
      <c r="BQ68" s="95">
        <v>0</v>
      </c>
      <c r="BR68" s="62">
        <v>0</v>
      </c>
      <c r="BS68" s="62">
        <v>0</v>
      </c>
      <c r="BT68" s="62">
        <v>0</v>
      </c>
      <c r="BU68" s="62">
        <v>0</v>
      </c>
      <c r="BV68" s="62">
        <v>0</v>
      </c>
      <c r="BW68" s="62">
        <v>0</v>
      </c>
    </row>
    <row r="69" spans="1:75">
      <c r="A69" s="54" t="s">
        <v>100</v>
      </c>
      <c r="B69" s="55">
        <v>0</v>
      </c>
      <c r="C69" s="55">
        <v>0</v>
      </c>
      <c r="D69" s="55">
        <v>0</v>
      </c>
      <c r="E69" s="55">
        <v>172339.85</v>
      </c>
      <c r="F69" s="55">
        <v>0</v>
      </c>
      <c r="G69" s="55">
        <v>0</v>
      </c>
      <c r="H69" s="55">
        <v>0</v>
      </c>
      <c r="I69" s="62">
        <v>0</v>
      </c>
      <c r="J69" s="62">
        <v>0</v>
      </c>
      <c r="K69" s="62">
        <v>0</v>
      </c>
      <c r="L69" s="62">
        <v>0</v>
      </c>
      <c r="M69" s="62">
        <v>0</v>
      </c>
      <c r="N69" s="62">
        <v>0</v>
      </c>
      <c r="O69" s="62">
        <v>0</v>
      </c>
      <c r="P69" s="62">
        <v>0</v>
      </c>
      <c r="Q69" s="62">
        <v>0</v>
      </c>
      <c r="R69" s="62">
        <v>97990.5</v>
      </c>
      <c r="S69" s="62">
        <v>0</v>
      </c>
      <c r="T69" s="62">
        <v>0</v>
      </c>
      <c r="U69" s="62">
        <v>0</v>
      </c>
      <c r="V69" s="62">
        <v>0</v>
      </c>
      <c r="W69" s="62">
        <v>0</v>
      </c>
      <c r="X69" s="62">
        <v>0</v>
      </c>
      <c r="Y69" s="62">
        <v>0</v>
      </c>
      <c r="Z69" s="62">
        <v>0</v>
      </c>
      <c r="AA69" s="62">
        <v>0</v>
      </c>
      <c r="AB69" s="62">
        <v>0</v>
      </c>
      <c r="AC69" s="62">
        <v>0</v>
      </c>
      <c r="AD69" s="62">
        <v>0</v>
      </c>
      <c r="AE69" s="62">
        <v>0</v>
      </c>
      <c r="AF69" s="62">
        <v>6454.97</v>
      </c>
      <c r="AG69" s="62">
        <v>0</v>
      </c>
      <c r="AH69" s="62">
        <v>0</v>
      </c>
      <c r="AI69" s="62">
        <v>0</v>
      </c>
      <c r="AJ69" s="62">
        <v>0</v>
      </c>
      <c r="AK69" s="62">
        <v>2014.5</v>
      </c>
      <c r="AL69" s="62">
        <v>0</v>
      </c>
      <c r="AM69" s="62">
        <v>0</v>
      </c>
      <c r="AN69" s="62">
        <v>0</v>
      </c>
      <c r="AO69" s="62">
        <v>0</v>
      </c>
      <c r="AP69" s="62">
        <v>0</v>
      </c>
      <c r="AQ69" s="62">
        <v>660.78</v>
      </c>
      <c r="AR69" s="62">
        <v>0</v>
      </c>
      <c r="AS69" s="62">
        <v>0</v>
      </c>
      <c r="AT69" s="62">
        <v>0</v>
      </c>
      <c r="AU69" s="62">
        <v>0</v>
      </c>
      <c r="AV69" s="62">
        <v>0</v>
      </c>
      <c r="AW69" s="62">
        <v>0</v>
      </c>
      <c r="AX69" s="62">
        <v>0</v>
      </c>
      <c r="AY69" s="62">
        <v>0</v>
      </c>
      <c r="AZ69" s="62">
        <v>0</v>
      </c>
      <c r="BA69" s="62">
        <v>1218</v>
      </c>
      <c r="BB69" s="62">
        <v>0</v>
      </c>
      <c r="BC69" s="62">
        <v>0</v>
      </c>
      <c r="BD69" s="62">
        <v>0</v>
      </c>
      <c r="BE69" s="62">
        <v>0</v>
      </c>
      <c r="BF69" s="62">
        <v>0</v>
      </c>
      <c r="BG69" s="62">
        <v>0</v>
      </c>
      <c r="BH69" s="61">
        <v>0</v>
      </c>
      <c r="BI69" s="61">
        <v>0</v>
      </c>
      <c r="BJ69" s="61">
        <v>0</v>
      </c>
      <c r="BK69" s="61">
        <v>0</v>
      </c>
      <c r="BL69" s="61">
        <v>0</v>
      </c>
      <c r="BM69" s="61">
        <v>0</v>
      </c>
      <c r="BN69" s="61">
        <v>0</v>
      </c>
      <c r="BO69" s="61">
        <v>0</v>
      </c>
      <c r="BP69" s="61">
        <v>0</v>
      </c>
      <c r="BQ69" s="95">
        <v>0</v>
      </c>
      <c r="BR69" s="61">
        <v>0</v>
      </c>
      <c r="BS69" s="61">
        <v>818</v>
      </c>
      <c r="BT69" s="61">
        <v>375</v>
      </c>
      <c r="BU69" s="61">
        <v>16722</v>
      </c>
      <c r="BV69" s="61">
        <v>500994</v>
      </c>
      <c r="BW69" s="61">
        <v>11149</v>
      </c>
    </row>
    <row r="70" spans="1:75">
      <c r="A70" s="54" t="s">
        <v>130</v>
      </c>
      <c r="B70" s="55">
        <v>0</v>
      </c>
      <c r="C70" s="55">
        <v>0</v>
      </c>
      <c r="D70" s="55">
        <v>0</v>
      </c>
      <c r="E70" s="55">
        <v>0</v>
      </c>
      <c r="F70" s="55">
        <v>0</v>
      </c>
      <c r="G70" s="55">
        <v>0</v>
      </c>
      <c r="H70" s="55">
        <v>0</v>
      </c>
      <c r="I70" s="62">
        <v>0</v>
      </c>
      <c r="J70" s="61">
        <v>0</v>
      </c>
      <c r="K70" s="61">
        <v>0</v>
      </c>
      <c r="L70" s="61">
        <v>0</v>
      </c>
      <c r="M70" s="61">
        <v>0</v>
      </c>
      <c r="N70" s="61">
        <v>0</v>
      </c>
      <c r="O70" s="61">
        <v>0</v>
      </c>
      <c r="P70" s="61">
        <v>0</v>
      </c>
      <c r="Q70" s="61">
        <v>0</v>
      </c>
      <c r="R70" s="61">
        <v>43821.81</v>
      </c>
      <c r="S70" s="61">
        <v>0</v>
      </c>
      <c r="T70" s="61">
        <v>0</v>
      </c>
      <c r="U70" s="61">
        <v>0</v>
      </c>
      <c r="V70" s="61">
        <v>0</v>
      </c>
      <c r="W70" s="61">
        <v>0</v>
      </c>
      <c r="X70" s="61">
        <v>0</v>
      </c>
      <c r="Y70" s="61">
        <v>0</v>
      </c>
      <c r="Z70" s="61">
        <v>0</v>
      </c>
      <c r="AA70" s="61">
        <v>0</v>
      </c>
      <c r="AB70" s="61">
        <v>0</v>
      </c>
      <c r="AC70" s="61">
        <v>0</v>
      </c>
      <c r="AD70" s="61">
        <v>0</v>
      </c>
      <c r="AE70" s="61">
        <v>0</v>
      </c>
      <c r="AF70" s="61">
        <v>0</v>
      </c>
      <c r="AG70" s="61">
        <v>0</v>
      </c>
      <c r="AH70" s="61">
        <v>0</v>
      </c>
      <c r="AI70" s="61">
        <v>0</v>
      </c>
      <c r="AJ70" s="61">
        <v>0</v>
      </c>
      <c r="AK70" s="61">
        <v>0</v>
      </c>
      <c r="AL70" s="61">
        <v>0</v>
      </c>
      <c r="AM70" s="61">
        <v>0</v>
      </c>
      <c r="AN70" s="61">
        <v>0</v>
      </c>
      <c r="AO70" s="61">
        <v>0</v>
      </c>
      <c r="AP70" s="61">
        <v>0</v>
      </c>
      <c r="AQ70" s="61">
        <v>0</v>
      </c>
      <c r="AR70" s="61">
        <v>0</v>
      </c>
      <c r="AS70" s="61">
        <v>0</v>
      </c>
      <c r="AT70" s="61">
        <v>0</v>
      </c>
      <c r="AU70" s="61">
        <v>0</v>
      </c>
      <c r="AV70" s="61">
        <v>0</v>
      </c>
      <c r="AW70" s="61">
        <v>0</v>
      </c>
      <c r="AX70" s="61">
        <v>0</v>
      </c>
      <c r="AY70" s="61">
        <v>0</v>
      </c>
      <c r="AZ70" s="61">
        <v>0</v>
      </c>
      <c r="BA70" s="61">
        <v>0</v>
      </c>
      <c r="BB70" s="61">
        <v>0</v>
      </c>
      <c r="BC70" s="61">
        <v>0</v>
      </c>
      <c r="BD70" s="61">
        <v>0</v>
      </c>
      <c r="BE70" s="61">
        <v>0</v>
      </c>
      <c r="BF70" s="61">
        <v>0</v>
      </c>
      <c r="BG70" s="61">
        <v>0</v>
      </c>
      <c r="BH70" s="61">
        <v>0</v>
      </c>
      <c r="BI70" s="61">
        <v>0</v>
      </c>
      <c r="BJ70" s="61">
        <v>0</v>
      </c>
      <c r="BK70" s="61">
        <v>0</v>
      </c>
      <c r="BL70" s="61">
        <v>0</v>
      </c>
      <c r="BM70" s="61">
        <v>0</v>
      </c>
      <c r="BN70" s="61">
        <v>0</v>
      </c>
      <c r="BO70" s="61">
        <v>14958</v>
      </c>
      <c r="BP70" s="61">
        <v>0</v>
      </c>
      <c r="BQ70" s="95">
        <v>0</v>
      </c>
      <c r="BR70" s="61">
        <v>0</v>
      </c>
      <c r="BS70" s="61">
        <v>0</v>
      </c>
      <c r="BT70" s="61">
        <v>0</v>
      </c>
      <c r="BU70" s="61">
        <v>0</v>
      </c>
      <c r="BV70" s="61">
        <v>0</v>
      </c>
      <c r="BW70" s="61">
        <v>0</v>
      </c>
    </row>
    <row r="71" spans="1:75">
      <c r="A71" s="54" t="s">
        <v>131</v>
      </c>
      <c r="B71" s="55">
        <v>0</v>
      </c>
      <c r="C71" s="55">
        <v>0</v>
      </c>
      <c r="D71" s="55">
        <v>0</v>
      </c>
      <c r="E71" s="55">
        <v>0</v>
      </c>
      <c r="F71" s="55">
        <v>0</v>
      </c>
      <c r="G71" s="55">
        <v>0</v>
      </c>
      <c r="H71" s="55">
        <v>0</v>
      </c>
      <c r="I71" s="62">
        <v>0</v>
      </c>
      <c r="J71" s="61">
        <v>0</v>
      </c>
      <c r="K71" s="61">
        <v>0</v>
      </c>
      <c r="L71" s="61">
        <v>0</v>
      </c>
      <c r="M71" s="61">
        <v>0</v>
      </c>
      <c r="N71" s="61">
        <v>0</v>
      </c>
      <c r="O71" s="61">
        <v>0</v>
      </c>
      <c r="P71" s="61">
        <v>0</v>
      </c>
      <c r="Q71" s="61">
        <v>0</v>
      </c>
      <c r="R71" s="61">
        <v>0</v>
      </c>
      <c r="S71" s="61">
        <v>0</v>
      </c>
      <c r="T71" s="61">
        <v>0</v>
      </c>
      <c r="U71" s="61">
        <v>0</v>
      </c>
      <c r="V71" s="61">
        <v>0</v>
      </c>
      <c r="W71" s="61">
        <v>0</v>
      </c>
      <c r="X71" s="61">
        <v>0</v>
      </c>
      <c r="Y71" s="61">
        <v>0</v>
      </c>
      <c r="Z71" s="61">
        <v>0</v>
      </c>
      <c r="AA71" s="61">
        <v>0</v>
      </c>
      <c r="AB71" s="61">
        <v>0</v>
      </c>
      <c r="AC71" s="61">
        <v>0</v>
      </c>
      <c r="AD71" s="61">
        <v>0</v>
      </c>
      <c r="AE71" s="61">
        <v>0</v>
      </c>
      <c r="AF71" s="61">
        <v>0</v>
      </c>
      <c r="AG71" s="61">
        <v>47477.34</v>
      </c>
      <c r="AH71" s="61">
        <v>0</v>
      </c>
      <c r="AI71" s="61">
        <v>0</v>
      </c>
      <c r="AJ71" s="61">
        <v>0</v>
      </c>
      <c r="AK71" s="61">
        <v>0</v>
      </c>
      <c r="AL71" s="61">
        <v>0</v>
      </c>
      <c r="AM71" s="61">
        <v>0</v>
      </c>
      <c r="AN71" s="61">
        <v>0</v>
      </c>
      <c r="AO71" s="61">
        <v>0</v>
      </c>
      <c r="AP71" s="61">
        <v>0</v>
      </c>
      <c r="AQ71" s="61">
        <v>0</v>
      </c>
      <c r="AR71" s="61">
        <v>0</v>
      </c>
      <c r="AS71" s="61">
        <v>0</v>
      </c>
      <c r="AT71" s="61">
        <v>0</v>
      </c>
      <c r="AU71" s="61">
        <v>0</v>
      </c>
      <c r="AV71" s="61">
        <v>0</v>
      </c>
      <c r="AW71" s="61">
        <v>0</v>
      </c>
      <c r="AX71" s="61">
        <v>0</v>
      </c>
      <c r="AY71" s="61">
        <v>0</v>
      </c>
      <c r="AZ71" s="61">
        <v>0</v>
      </c>
      <c r="BA71" s="61">
        <v>0</v>
      </c>
      <c r="BB71" s="61">
        <v>0</v>
      </c>
      <c r="BC71" s="61">
        <v>0</v>
      </c>
      <c r="BD71" s="61">
        <v>0</v>
      </c>
      <c r="BE71" s="61">
        <v>0</v>
      </c>
      <c r="BF71" s="61">
        <v>0</v>
      </c>
      <c r="BG71" s="61">
        <v>0</v>
      </c>
      <c r="BH71" s="61">
        <v>0</v>
      </c>
      <c r="BI71" s="61">
        <v>0</v>
      </c>
      <c r="BJ71" s="61">
        <v>0</v>
      </c>
      <c r="BK71" s="61">
        <v>0</v>
      </c>
      <c r="BL71" s="61">
        <v>0</v>
      </c>
      <c r="BM71" s="61">
        <v>0</v>
      </c>
      <c r="BN71" s="61">
        <v>0</v>
      </c>
      <c r="BO71" s="61">
        <v>0</v>
      </c>
      <c r="BP71" s="61">
        <v>0</v>
      </c>
      <c r="BQ71" s="95">
        <v>0</v>
      </c>
      <c r="BR71" s="61">
        <v>0</v>
      </c>
      <c r="BS71" s="61">
        <v>0</v>
      </c>
      <c r="BT71" s="61">
        <v>0</v>
      </c>
      <c r="BU71" s="61">
        <v>0</v>
      </c>
      <c r="BV71" s="61">
        <v>0</v>
      </c>
      <c r="BW71" s="61">
        <v>0</v>
      </c>
    </row>
    <row r="72" spans="1:75">
      <c r="A72" s="54" t="s">
        <v>88</v>
      </c>
      <c r="B72" s="55">
        <v>0</v>
      </c>
      <c r="C72" s="55">
        <v>0</v>
      </c>
      <c r="D72" s="55">
        <v>0</v>
      </c>
      <c r="E72" s="55">
        <v>0</v>
      </c>
      <c r="F72" s="56">
        <v>0</v>
      </c>
      <c r="G72" s="55">
        <v>39523.57</v>
      </c>
      <c r="H72" s="55">
        <v>0</v>
      </c>
      <c r="I72" s="62">
        <v>86106.09</v>
      </c>
      <c r="J72" s="61">
        <v>0</v>
      </c>
      <c r="K72" s="61">
        <v>0</v>
      </c>
      <c r="L72" s="61">
        <v>65254.8</v>
      </c>
      <c r="M72" s="61">
        <v>37684.82</v>
      </c>
      <c r="N72" s="61">
        <v>46012.88</v>
      </c>
      <c r="O72" s="61">
        <v>53999.58</v>
      </c>
      <c r="P72" s="61">
        <v>302457.89</v>
      </c>
      <c r="Q72" s="61">
        <v>104522.78</v>
      </c>
      <c r="R72" s="61">
        <v>144081.32</v>
      </c>
      <c r="S72" s="61">
        <v>0</v>
      </c>
      <c r="T72" s="61">
        <v>115966.63</v>
      </c>
      <c r="U72" s="61">
        <v>27510.79</v>
      </c>
      <c r="V72" s="61">
        <v>0</v>
      </c>
      <c r="W72" s="61">
        <v>49362.38</v>
      </c>
      <c r="X72" s="61">
        <v>0</v>
      </c>
      <c r="Y72" s="61">
        <v>0</v>
      </c>
      <c r="Z72" s="61">
        <v>0</v>
      </c>
      <c r="AA72" s="61">
        <v>0</v>
      </c>
      <c r="AB72" s="61">
        <v>0</v>
      </c>
      <c r="AC72" s="61">
        <v>0</v>
      </c>
      <c r="AD72" s="61">
        <v>0</v>
      </c>
      <c r="AE72" s="61">
        <v>0</v>
      </c>
      <c r="AF72" s="61">
        <v>35717.79</v>
      </c>
      <c r="AG72" s="61">
        <v>70364.39</v>
      </c>
      <c r="AH72" s="61">
        <v>42951.73</v>
      </c>
      <c r="AI72" s="61">
        <v>0</v>
      </c>
      <c r="AJ72" s="61">
        <v>0</v>
      </c>
      <c r="AK72" s="61">
        <v>0</v>
      </c>
      <c r="AL72" s="61">
        <v>46657.23</v>
      </c>
      <c r="AM72" s="61">
        <v>87331.29</v>
      </c>
      <c r="AN72" s="61">
        <v>110052.01</v>
      </c>
      <c r="AO72" s="61">
        <v>0</v>
      </c>
      <c r="AP72" s="61">
        <v>121671.19</v>
      </c>
      <c r="AQ72" s="61">
        <v>0</v>
      </c>
      <c r="AR72" s="61">
        <v>94529.13</v>
      </c>
      <c r="AS72" s="61">
        <v>209029.93</v>
      </c>
      <c r="AT72" s="61">
        <v>103586.17</v>
      </c>
      <c r="AU72" s="61">
        <v>0</v>
      </c>
      <c r="AV72" s="61">
        <v>0</v>
      </c>
      <c r="AW72" s="61">
        <v>0</v>
      </c>
      <c r="AX72" s="61">
        <v>84417.59</v>
      </c>
      <c r="AY72" s="61">
        <v>97761.51</v>
      </c>
      <c r="AZ72" s="61">
        <v>0</v>
      </c>
      <c r="BA72" s="61">
        <v>43976</v>
      </c>
      <c r="BB72" s="61">
        <v>113821</v>
      </c>
      <c r="BC72" s="61">
        <v>0</v>
      </c>
      <c r="BD72" s="61">
        <v>0</v>
      </c>
      <c r="BE72" s="61">
        <v>0</v>
      </c>
      <c r="BF72" s="61">
        <v>0</v>
      </c>
      <c r="BG72" s="61">
        <v>55434</v>
      </c>
      <c r="BH72" s="61">
        <v>0</v>
      </c>
      <c r="BI72" s="61">
        <v>0</v>
      </c>
      <c r="BJ72" s="61">
        <v>87216</v>
      </c>
      <c r="BK72" s="61">
        <v>0</v>
      </c>
      <c r="BL72" s="61">
        <v>85702</v>
      </c>
      <c r="BM72" s="61">
        <v>41326</v>
      </c>
      <c r="BN72" s="61">
        <v>164503</v>
      </c>
      <c r="BO72" s="61">
        <v>144826</v>
      </c>
      <c r="BP72" s="61">
        <v>0</v>
      </c>
      <c r="BQ72" s="95">
        <v>48969</v>
      </c>
      <c r="BR72" s="61">
        <v>0</v>
      </c>
      <c r="BS72" s="61">
        <v>0</v>
      </c>
      <c r="BT72" s="61">
        <v>0</v>
      </c>
      <c r="BU72" s="61">
        <v>117484</v>
      </c>
      <c r="BV72" s="61">
        <v>115720</v>
      </c>
      <c r="BW72" s="61">
        <v>102605</v>
      </c>
    </row>
    <row r="73" spans="1:75">
      <c r="A73" s="54" t="s">
        <v>34</v>
      </c>
      <c r="B73" s="55">
        <v>0</v>
      </c>
      <c r="C73" s="55">
        <v>0</v>
      </c>
      <c r="D73" s="55">
        <v>242304.13</v>
      </c>
      <c r="E73" s="55">
        <v>597169.24</v>
      </c>
      <c r="F73" s="56">
        <v>0</v>
      </c>
      <c r="G73" s="56">
        <v>0</v>
      </c>
      <c r="H73" s="56">
        <v>0</v>
      </c>
      <c r="I73" s="62">
        <v>0</v>
      </c>
      <c r="J73" s="61">
        <v>845309.65</v>
      </c>
      <c r="K73" s="61">
        <v>105530.75</v>
      </c>
      <c r="L73" s="61">
        <v>0</v>
      </c>
      <c r="M73" s="61">
        <v>295953.28999999998</v>
      </c>
      <c r="N73" s="61">
        <v>50099.65</v>
      </c>
      <c r="O73" s="61">
        <v>46082.58</v>
      </c>
      <c r="P73" s="61">
        <v>701701.33</v>
      </c>
      <c r="Q73" s="61">
        <v>292204.24</v>
      </c>
      <c r="R73" s="61">
        <v>0</v>
      </c>
      <c r="S73" s="61">
        <v>0</v>
      </c>
      <c r="T73" s="61">
        <v>0</v>
      </c>
      <c r="U73" s="61">
        <v>258176</v>
      </c>
      <c r="V73" s="61">
        <v>64598.879999999997</v>
      </c>
      <c r="W73" s="61">
        <v>42475.49</v>
      </c>
      <c r="X73" s="61">
        <v>326481.53000000003</v>
      </c>
      <c r="Y73" s="61">
        <v>177109.51</v>
      </c>
      <c r="Z73" s="61">
        <v>109223.83</v>
      </c>
      <c r="AA73" s="61">
        <v>0</v>
      </c>
      <c r="AB73" s="61">
        <v>126252.36</v>
      </c>
      <c r="AC73" s="61">
        <v>461825.55</v>
      </c>
      <c r="AD73" s="61">
        <v>375576.46</v>
      </c>
      <c r="AE73" s="61">
        <v>250590.55</v>
      </c>
      <c r="AF73" s="61">
        <v>0</v>
      </c>
      <c r="AG73" s="61">
        <v>0</v>
      </c>
      <c r="AH73" s="61">
        <v>0</v>
      </c>
      <c r="AI73" s="61">
        <v>0</v>
      </c>
      <c r="AJ73" s="61">
        <v>596869.94999999995</v>
      </c>
      <c r="AK73" s="61">
        <v>0</v>
      </c>
      <c r="AL73" s="61">
        <v>677769.22</v>
      </c>
      <c r="AM73" s="61">
        <v>0</v>
      </c>
      <c r="AN73" s="61">
        <v>0</v>
      </c>
      <c r="AO73" s="61">
        <v>0</v>
      </c>
      <c r="AP73" s="61">
        <v>0</v>
      </c>
      <c r="AQ73" s="61">
        <v>57977.39</v>
      </c>
      <c r="AR73" s="61">
        <v>0</v>
      </c>
      <c r="AS73" s="61">
        <v>0</v>
      </c>
      <c r="AT73" s="61">
        <v>594226.39</v>
      </c>
      <c r="AU73" s="61">
        <v>14857</v>
      </c>
      <c r="AV73" s="61">
        <v>413615.41</v>
      </c>
      <c r="AW73" s="61">
        <v>0</v>
      </c>
      <c r="AX73" s="61">
        <v>0</v>
      </c>
      <c r="AY73" s="61">
        <v>297094.12</v>
      </c>
      <c r="AZ73" s="61">
        <v>0</v>
      </c>
      <c r="BA73" s="61">
        <v>353883</v>
      </c>
      <c r="BB73" s="61">
        <v>261455</v>
      </c>
      <c r="BC73" s="61">
        <v>0</v>
      </c>
      <c r="BD73" s="61">
        <v>0</v>
      </c>
      <c r="BE73" s="61">
        <v>0</v>
      </c>
      <c r="BF73" s="61">
        <v>276202</v>
      </c>
      <c r="BG73" s="61">
        <v>0</v>
      </c>
      <c r="BH73" s="61">
        <v>578299</v>
      </c>
      <c r="BI73" s="61">
        <v>220629</v>
      </c>
      <c r="BJ73" s="61">
        <v>425639</v>
      </c>
      <c r="BK73" s="61">
        <v>35168</v>
      </c>
      <c r="BL73" s="61">
        <v>495618</v>
      </c>
      <c r="BM73" s="61">
        <v>758395</v>
      </c>
      <c r="BN73" s="61">
        <v>215637</v>
      </c>
      <c r="BO73" s="61">
        <v>0</v>
      </c>
      <c r="BP73" s="61">
        <v>0</v>
      </c>
      <c r="BQ73" s="95">
        <v>0</v>
      </c>
      <c r="BR73" s="61">
        <v>0</v>
      </c>
      <c r="BS73" s="61">
        <v>0</v>
      </c>
      <c r="BT73" s="61">
        <v>0</v>
      </c>
      <c r="BU73" s="61">
        <v>0</v>
      </c>
      <c r="BV73" s="61">
        <v>0</v>
      </c>
      <c r="BW73" s="61">
        <v>0</v>
      </c>
    </row>
    <row r="74" spans="1:75">
      <c r="A74" s="54" t="s">
        <v>35</v>
      </c>
      <c r="B74" s="55">
        <v>0</v>
      </c>
      <c r="C74" s="55">
        <v>0</v>
      </c>
      <c r="D74" s="55">
        <v>0</v>
      </c>
      <c r="E74" s="56">
        <v>0</v>
      </c>
      <c r="F74" s="55">
        <v>0</v>
      </c>
      <c r="G74" s="55">
        <v>29741.56</v>
      </c>
      <c r="H74" s="55">
        <v>0</v>
      </c>
      <c r="I74" s="62">
        <v>0</v>
      </c>
      <c r="J74" s="61">
        <v>0</v>
      </c>
      <c r="K74" s="61">
        <v>0</v>
      </c>
      <c r="L74" s="61">
        <v>0</v>
      </c>
      <c r="M74" s="61">
        <v>0</v>
      </c>
      <c r="N74" s="61">
        <v>0</v>
      </c>
      <c r="O74" s="61">
        <v>0</v>
      </c>
      <c r="P74" s="61">
        <v>0</v>
      </c>
      <c r="Q74" s="61">
        <v>0</v>
      </c>
      <c r="R74" s="61">
        <v>0</v>
      </c>
      <c r="S74" s="61">
        <v>0</v>
      </c>
      <c r="T74" s="61">
        <v>0</v>
      </c>
      <c r="U74" s="61">
        <v>0</v>
      </c>
      <c r="V74" s="61">
        <v>0</v>
      </c>
      <c r="W74" s="61">
        <v>0</v>
      </c>
      <c r="X74" s="61">
        <v>0</v>
      </c>
      <c r="Y74" s="61">
        <v>0</v>
      </c>
      <c r="Z74" s="61">
        <v>0</v>
      </c>
      <c r="AA74" s="61">
        <v>0</v>
      </c>
      <c r="AB74" s="61">
        <v>0</v>
      </c>
      <c r="AC74" s="61">
        <v>0</v>
      </c>
      <c r="AD74" s="61">
        <v>0</v>
      </c>
      <c r="AE74" s="61">
        <v>0</v>
      </c>
      <c r="AF74" s="61">
        <v>0</v>
      </c>
      <c r="AG74" s="61">
        <v>0</v>
      </c>
      <c r="AH74" s="61">
        <v>0</v>
      </c>
      <c r="AI74" s="61">
        <v>0</v>
      </c>
      <c r="AJ74" s="61">
        <v>0</v>
      </c>
      <c r="AK74" s="61">
        <v>0</v>
      </c>
      <c r="AL74" s="61">
        <v>0</v>
      </c>
      <c r="AM74" s="61">
        <v>0</v>
      </c>
      <c r="AN74" s="61">
        <v>0</v>
      </c>
      <c r="AO74" s="61">
        <v>0</v>
      </c>
      <c r="AP74" s="61">
        <v>0</v>
      </c>
      <c r="AQ74" s="61">
        <v>0</v>
      </c>
      <c r="AR74" s="61">
        <v>0</v>
      </c>
      <c r="AS74" s="61">
        <v>0</v>
      </c>
      <c r="AT74" s="61">
        <v>0</v>
      </c>
      <c r="AU74" s="61">
        <v>0</v>
      </c>
      <c r="AV74" s="61">
        <v>0</v>
      </c>
      <c r="AW74" s="61">
        <v>0</v>
      </c>
      <c r="AX74" s="61">
        <v>0</v>
      </c>
      <c r="AY74" s="61">
        <v>0</v>
      </c>
      <c r="AZ74" s="61">
        <v>0</v>
      </c>
      <c r="BA74" s="61">
        <v>0</v>
      </c>
      <c r="BB74" s="61">
        <v>0</v>
      </c>
      <c r="BC74" s="61">
        <v>0</v>
      </c>
      <c r="BD74" s="61">
        <v>0</v>
      </c>
      <c r="BE74" s="61">
        <v>0</v>
      </c>
      <c r="BF74" s="61">
        <v>0</v>
      </c>
      <c r="BG74" s="61">
        <v>0</v>
      </c>
      <c r="BH74" s="61">
        <v>0</v>
      </c>
      <c r="BI74" s="61">
        <v>0</v>
      </c>
      <c r="BJ74" s="61">
        <v>0</v>
      </c>
      <c r="BK74" s="61">
        <v>0</v>
      </c>
      <c r="BL74" s="61">
        <v>0</v>
      </c>
      <c r="BM74" s="61">
        <v>0</v>
      </c>
      <c r="BN74" s="61">
        <v>0</v>
      </c>
      <c r="BO74" s="61">
        <v>0</v>
      </c>
      <c r="BP74" s="61">
        <v>0</v>
      </c>
      <c r="BQ74" s="95">
        <v>0</v>
      </c>
      <c r="BR74" s="61">
        <v>0</v>
      </c>
      <c r="BS74" s="61">
        <v>0</v>
      </c>
      <c r="BT74" s="61">
        <v>0</v>
      </c>
      <c r="BU74" s="61">
        <v>0</v>
      </c>
      <c r="BV74" s="61">
        <v>0</v>
      </c>
      <c r="BW74" s="61">
        <v>0</v>
      </c>
    </row>
    <row r="75" spans="1:75">
      <c r="A75" s="54" t="s">
        <v>89</v>
      </c>
      <c r="B75" s="55">
        <v>0</v>
      </c>
      <c r="C75" s="55">
        <v>28440.84</v>
      </c>
      <c r="D75" s="55">
        <v>59176</v>
      </c>
      <c r="E75" s="56">
        <v>113833.96</v>
      </c>
      <c r="F75" s="56">
        <v>8446.08</v>
      </c>
      <c r="G75" s="56">
        <v>58614.96</v>
      </c>
      <c r="H75" s="56">
        <v>35399.949999999997</v>
      </c>
      <c r="I75" s="62">
        <v>52000.26</v>
      </c>
      <c r="J75" s="61">
        <v>95676.3</v>
      </c>
      <c r="K75" s="61">
        <v>19829.650000000001</v>
      </c>
      <c r="L75" s="61">
        <v>53674.32</v>
      </c>
      <c r="M75" s="61">
        <v>0</v>
      </c>
      <c r="N75" s="61">
        <v>50055.45</v>
      </c>
      <c r="O75" s="61">
        <v>0</v>
      </c>
      <c r="P75" s="61">
        <v>0</v>
      </c>
      <c r="Q75" s="61">
        <v>0</v>
      </c>
      <c r="R75" s="61">
        <v>0</v>
      </c>
      <c r="S75" s="61">
        <v>15355.74</v>
      </c>
      <c r="T75" s="61">
        <v>0</v>
      </c>
      <c r="U75" s="61">
        <v>0</v>
      </c>
      <c r="V75" s="61">
        <v>92421.119999999995</v>
      </c>
      <c r="W75" s="61">
        <v>0</v>
      </c>
      <c r="X75" s="61">
        <v>0</v>
      </c>
      <c r="Y75" s="61">
        <v>0</v>
      </c>
      <c r="Z75" s="61">
        <v>0</v>
      </c>
      <c r="AA75" s="61">
        <v>132940.74</v>
      </c>
      <c r="AB75" s="61">
        <v>0</v>
      </c>
      <c r="AC75" s="61">
        <v>0</v>
      </c>
      <c r="AD75" s="61">
        <v>0</v>
      </c>
      <c r="AE75" s="61">
        <v>0</v>
      </c>
      <c r="AF75" s="61">
        <v>0</v>
      </c>
      <c r="AG75" s="61">
        <v>557391.93999999994</v>
      </c>
      <c r="AH75" s="61">
        <v>0</v>
      </c>
      <c r="AI75" s="61">
        <v>0</v>
      </c>
      <c r="AJ75" s="61">
        <v>0</v>
      </c>
      <c r="AK75" s="61">
        <v>0</v>
      </c>
      <c r="AL75" s="61">
        <v>0</v>
      </c>
      <c r="AM75" s="61">
        <v>20335.5</v>
      </c>
      <c r="AN75" s="61">
        <v>0</v>
      </c>
      <c r="AO75" s="61">
        <v>0</v>
      </c>
      <c r="AP75" s="61">
        <v>0</v>
      </c>
      <c r="AQ75" s="61">
        <v>67291.740000000005</v>
      </c>
      <c r="AR75" s="61">
        <v>0</v>
      </c>
      <c r="AS75" s="61">
        <v>38059.17</v>
      </c>
      <c r="AT75" s="61">
        <v>0</v>
      </c>
      <c r="AU75" s="61">
        <v>0</v>
      </c>
      <c r="AV75" s="61">
        <v>0</v>
      </c>
      <c r="AW75" s="61">
        <v>0</v>
      </c>
      <c r="AX75" s="61">
        <v>0</v>
      </c>
      <c r="AY75" s="61">
        <v>0</v>
      </c>
      <c r="AZ75" s="61">
        <v>0</v>
      </c>
      <c r="BA75" s="61">
        <v>0</v>
      </c>
      <c r="BB75" s="61">
        <v>0</v>
      </c>
      <c r="BC75" s="61">
        <v>0</v>
      </c>
      <c r="BD75" s="61">
        <v>0</v>
      </c>
      <c r="BE75" s="61">
        <v>103801</v>
      </c>
      <c r="BF75" s="61">
        <v>0</v>
      </c>
      <c r="BG75" s="61">
        <v>15986</v>
      </c>
      <c r="BH75" s="55">
        <v>0</v>
      </c>
      <c r="BI75" s="55">
        <v>0</v>
      </c>
      <c r="BJ75" s="55">
        <v>0</v>
      </c>
      <c r="BK75" s="55">
        <v>0</v>
      </c>
      <c r="BL75" s="55">
        <v>0</v>
      </c>
      <c r="BM75" s="55">
        <v>0</v>
      </c>
      <c r="BN75" s="55">
        <v>110639</v>
      </c>
      <c r="BO75" s="55">
        <v>59906</v>
      </c>
      <c r="BP75" s="55">
        <v>0</v>
      </c>
      <c r="BQ75" s="98">
        <v>0</v>
      </c>
      <c r="BR75" s="55">
        <v>57836</v>
      </c>
      <c r="BS75" s="55">
        <v>0</v>
      </c>
      <c r="BT75" s="55">
        <v>0</v>
      </c>
      <c r="BU75" s="55">
        <v>21669</v>
      </c>
      <c r="BV75" s="55">
        <v>0</v>
      </c>
      <c r="BW75" s="55">
        <v>119838</v>
      </c>
    </row>
    <row r="76" spans="1:75">
      <c r="A76" s="46" t="s">
        <v>28</v>
      </c>
      <c r="B76" s="55">
        <v>0</v>
      </c>
      <c r="C76" s="55">
        <v>0</v>
      </c>
      <c r="D76" s="55">
        <v>0</v>
      </c>
      <c r="E76" s="55">
        <v>0</v>
      </c>
      <c r="F76" s="55">
        <v>0</v>
      </c>
      <c r="G76" s="55">
        <v>0</v>
      </c>
      <c r="H76" s="55">
        <v>0</v>
      </c>
      <c r="I76" s="55">
        <v>0</v>
      </c>
      <c r="J76" s="55">
        <v>0</v>
      </c>
      <c r="K76" s="55">
        <v>0</v>
      </c>
      <c r="L76" s="55">
        <v>0</v>
      </c>
      <c r="M76" s="55">
        <v>0</v>
      </c>
      <c r="N76" s="55">
        <v>0</v>
      </c>
      <c r="O76" s="55">
        <v>0</v>
      </c>
      <c r="P76" s="55">
        <v>0</v>
      </c>
      <c r="Q76" s="55">
        <v>0</v>
      </c>
      <c r="R76" s="55">
        <v>0</v>
      </c>
      <c r="S76" s="55">
        <v>0</v>
      </c>
      <c r="T76" s="55">
        <v>0</v>
      </c>
      <c r="U76" s="55">
        <v>0</v>
      </c>
      <c r="V76" s="55">
        <v>0</v>
      </c>
      <c r="W76" s="55">
        <v>0</v>
      </c>
      <c r="X76" s="55">
        <v>0</v>
      </c>
      <c r="Y76" s="55">
        <v>0</v>
      </c>
      <c r="Z76" s="55">
        <v>0</v>
      </c>
      <c r="AA76" s="55">
        <v>0</v>
      </c>
      <c r="AB76" s="55">
        <v>0</v>
      </c>
      <c r="AC76" s="55">
        <v>0</v>
      </c>
      <c r="AD76" s="55">
        <v>0</v>
      </c>
      <c r="AE76" s="55">
        <v>0</v>
      </c>
      <c r="AF76" s="55">
        <v>0</v>
      </c>
      <c r="AG76" s="55">
        <v>0</v>
      </c>
      <c r="AH76" s="55">
        <v>0</v>
      </c>
      <c r="AI76" s="55">
        <v>0</v>
      </c>
      <c r="AJ76" s="55">
        <v>0</v>
      </c>
      <c r="AK76" s="55">
        <v>0</v>
      </c>
      <c r="AL76" s="55">
        <v>0</v>
      </c>
      <c r="AM76" s="55">
        <v>0</v>
      </c>
      <c r="AN76" s="55">
        <v>0</v>
      </c>
      <c r="AO76" s="55">
        <v>0</v>
      </c>
      <c r="AP76" s="55">
        <v>0</v>
      </c>
      <c r="AQ76" s="55">
        <v>0</v>
      </c>
      <c r="AR76" s="55">
        <v>0</v>
      </c>
      <c r="AS76" s="55">
        <v>0</v>
      </c>
      <c r="AT76" s="55">
        <v>0</v>
      </c>
      <c r="AU76" s="55">
        <v>0</v>
      </c>
      <c r="AV76" s="55">
        <v>0</v>
      </c>
      <c r="AW76" s="55">
        <v>0</v>
      </c>
      <c r="AX76" s="55">
        <v>0</v>
      </c>
      <c r="AY76" s="55">
        <v>0</v>
      </c>
      <c r="AZ76" s="55">
        <v>0</v>
      </c>
      <c r="BA76" s="55">
        <v>0</v>
      </c>
      <c r="BB76" s="55">
        <v>0</v>
      </c>
      <c r="BC76" s="55">
        <v>0</v>
      </c>
      <c r="BD76" s="55">
        <v>0</v>
      </c>
      <c r="BE76" s="55">
        <v>0</v>
      </c>
      <c r="BF76" s="55">
        <v>0</v>
      </c>
      <c r="BG76" s="55">
        <v>57207</v>
      </c>
      <c r="BH76" s="55">
        <v>0</v>
      </c>
      <c r="BI76" s="55">
        <v>0</v>
      </c>
      <c r="BJ76" s="55">
        <v>0</v>
      </c>
      <c r="BK76" s="55">
        <v>0</v>
      </c>
      <c r="BL76" s="55">
        <v>0</v>
      </c>
      <c r="BM76" s="55">
        <v>0</v>
      </c>
      <c r="BN76" s="55">
        <v>0</v>
      </c>
      <c r="BO76" s="55">
        <v>0</v>
      </c>
      <c r="BP76" s="55">
        <v>0</v>
      </c>
      <c r="BQ76" s="98">
        <v>0</v>
      </c>
      <c r="BR76" s="55">
        <v>0</v>
      </c>
      <c r="BS76" s="55">
        <v>0</v>
      </c>
      <c r="BT76" s="55">
        <v>0</v>
      </c>
      <c r="BU76" s="55">
        <v>0</v>
      </c>
      <c r="BV76" s="55">
        <v>0</v>
      </c>
      <c r="BW76" s="55">
        <v>0</v>
      </c>
    </row>
    <row r="77" spans="1:75">
      <c r="A77" s="88" t="s">
        <v>142</v>
      </c>
      <c r="B77" s="89">
        <v>0</v>
      </c>
      <c r="C77" s="89">
        <v>0</v>
      </c>
      <c r="D77" s="89">
        <v>0</v>
      </c>
      <c r="E77" s="89">
        <v>0</v>
      </c>
      <c r="F77" s="89">
        <v>0</v>
      </c>
      <c r="G77" s="89">
        <v>0</v>
      </c>
      <c r="H77" s="89">
        <v>0</v>
      </c>
      <c r="I77" s="89">
        <v>0</v>
      </c>
      <c r="J77" s="89">
        <v>0</v>
      </c>
      <c r="K77" s="89">
        <v>0</v>
      </c>
      <c r="L77" s="89">
        <v>0</v>
      </c>
      <c r="M77" s="89">
        <v>0</v>
      </c>
      <c r="N77" s="89">
        <v>0</v>
      </c>
      <c r="O77" s="89">
        <v>0</v>
      </c>
      <c r="P77" s="89">
        <v>0</v>
      </c>
      <c r="Q77" s="89">
        <v>0</v>
      </c>
      <c r="R77" s="89">
        <v>0</v>
      </c>
      <c r="S77" s="89">
        <v>0</v>
      </c>
      <c r="T77" s="89">
        <v>0</v>
      </c>
      <c r="U77" s="89">
        <v>0</v>
      </c>
      <c r="V77" s="89">
        <v>0</v>
      </c>
      <c r="W77" s="89">
        <v>0</v>
      </c>
      <c r="X77" s="89">
        <v>0</v>
      </c>
      <c r="Y77" s="89">
        <v>0</v>
      </c>
      <c r="Z77" s="89">
        <v>0</v>
      </c>
      <c r="AA77" s="89">
        <v>0</v>
      </c>
      <c r="AB77" s="89">
        <v>0</v>
      </c>
      <c r="AC77" s="89">
        <v>0</v>
      </c>
      <c r="AD77" s="89">
        <v>0</v>
      </c>
      <c r="AE77" s="89">
        <v>0</v>
      </c>
      <c r="AF77" s="89">
        <v>0</v>
      </c>
      <c r="AG77" s="89">
        <v>0</v>
      </c>
      <c r="AH77" s="89">
        <v>0</v>
      </c>
      <c r="AI77" s="89">
        <v>0</v>
      </c>
      <c r="AJ77" s="89">
        <v>0</v>
      </c>
      <c r="AK77" s="89">
        <v>0</v>
      </c>
      <c r="AL77" s="89">
        <v>0</v>
      </c>
      <c r="AM77" s="89">
        <v>0</v>
      </c>
      <c r="AN77" s="89">
        <v>0</v>
      </c>
      <c r="AO77" s="89">
        <v>0</v>
      </c>
      <c r="AP77" s="89">
        <v>0</v>
      </c>
      <c r="AQ77" s="89">
        <v>0</v>
      </c>
      <c r="AR77" s="89">
        <v>0</v>
      </c>
      <c r="AS77" s="89">
        <v>0</v>
      </c>
      <c r="AT77" s="89">
        <v>0</v>
      </c>
      <c r="AU77" s="89">
        <v>0</v>
      </c>
      <c r="AV77" s="89">
        <v>0</v>
      </c>
      <c r="AW77" s="89">
        <v>0</v>
      </c>
      <c r="AX77" s="89">
        <v>0</v>
      </c>
      <c r="AY77" s="89">
        <v>0</v>
      </c>
      <c r="AZ77" s="89">
        <v>0</v>
      </c>
      <c r="BA77" s="89">
        <v>0</v>
      </c>
      <c r="BB77" s="89">
        <v>0</v>
      </c>
      <c r="BC77" s="89">
        <v>0</v>
      </c>
      <c r="BD77" s="89">
        <v>0</v>
      </c>
      <c r="BE77" s="89">
        <v>0</v>
      </c>
      <c r="BF77" s="89">
        <v>0</v>
      </c>
      <c r="BG77" s="89">
        <v>0</v>
      </c>
      <c r="BH77" s="89">
        <v>0</v>
      </c>
      <c r="BI77" s="89">
        <v>0</v>
      </c>
      <c r="BJ77" s="89">
        <v>0</v>
      </c>
      <c r="BK77" s="89">
        <v>0</v>
      </c>
      <c r="BL77" s="89">
        <v>0</v>
      </c>
      <c r="BM77" s="89">
        <v>0</v>
      </c>
      <c r="BN77" s="89">
        <v>0</v>
      </c>
      <c r="BO77" s="89">
        <v>0</v>
      </c>
      <c r="BP77" s="89">
        <v>9200</v>
      </c>
      <c r="BQ77" s="99">
        <v>0</v>
      </c>
      <c r="BR77" s="89">
        <v>0</v>
      </c>
      <c r="BS77" s="89">
        <v>0</v>
      </c>
      <c r="BT77" s="89">
        <v>0</v>
      </c>
      <c r="BU77" s="89">
        <v>0</v>
      </c>
      <c r="BV77" s="89">
        <v>0</v>
      </c>
      <c r="BW77" s="89">
        <f>-BV77</f>
        <v>0</v>
      </c>
    </row>
    <row r="78" spans="1:75">
      <c r="A78" s="46"/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  <c r="AH78" s="55"/>
      <c r="AI78" s="55"/>
      <c r="AJ78" s="55"/>
      <c r="AK78" s="55"/>
      <c r="AL78" s="55"/>
      <c r="AM78" s="55"/>
      <c r="AN78" s="55"/>
      <c r="AO78" s="55"/>
      <c r="AP78" s="55"/>
      <c r="AQ78" s="55"/>
      <c r="AR78" s="55"/>
      <c r="AS78" s="55"/>
      <c r="AT78" s="55"/>
      <c r="AU78" s="55"/>
      <c r="AV78" s="55"/>
      <c r="AW78" s="55"/>
      <c r="AX78" s="55"/>
      <c r="AY78" s="55"/>
      <c r="AZ78" s="55"/>
      <c r="BA78" s="55"/>
      <c r="BB78" s="55"/>
      <c r="BC78" s="55"/>
      <c r="BD78" s="55"/>
      <c r="BE78" s="55"/>
      <c r="BF78" s="55"/>
      <c r="BG78" s="55"/>
      <c r="BH78" s="55"/>
      <c r="BI78" s="55"/>
      <c r="BJ78" s="55"/>
      <c r="BK78" s="55"/>
      <c r="BL78" s="55"/>
      <c r="BM78" s="55"/>
      <c r="BN78" s="55"/>
      <c r="BO78" s="55"/>
      <c r="BP78" s="55"/>
      <c r="BQ78" s="98"/>
      <c r="BR78" s="55"/>
      <c r="BS78" s="55"/>
      <c r="BT78" s="55"/>
      <c r="BU78" s="55"/>
      <c r="BV78" s="55"/>
      <c r="BW78" s="55"/>
    </row>
    <row r="79" spans="1:75">
      <c r="A79" s="63" t="s">
        <v>143</v>
      </c>
      <c r="B79" s="18"/>
      <c r="C79" s="18"/>
      <c r="D79" s="18"/>
      <c r="E79" s="18"/>
      <c r="F79" s="18"/>
      <c r="G79" s="18"/>
      <c r="H79" s="18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  <c r="BM79" s="46"/>
      <c r="BN79" s="46"/>
      <c r="BO79" s="46"/>
      <c r="BP79" s="46"/>
      <c r="BQ79" s="94"/>
      <c r="BR79" s="46"/>
      <c r="BS79" s="46"/>
      <c r="BT79" s="46"/>
      <c r="BU79" s="46"/>
      <c r="BV79" s="46"/>
      <c r="BW79" s="46"/>
    </row>
    <row r="80" spans="1:75">
      <c r="A80" s="63" t="s">
        <v>132</v>
      </c>
      <c r="B80" s="18"/>
      <c r="C80" s="18"/>
      <c r="D80" s="18"/>
      <c r="E80" s="18"/>
      <c r="F80" s="18"/>
      <c r="G80" s="18"/>
      <c r="H80" s="18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  <c r="BM80" s="46"/>
      <c r="BN80" s="46"/>
      <c r="BO80" s="46"/>
      <c r="BP80" s="46"/>
      <c r="BQ80" s="94"/>
      <c r="BR80" s="46"/>
      <c r="BS80" s="46"/>
      <c r="BT80" s="46"/>
      <c r="BU80" s="46"/>
      <c r="BV80" s="46"/>
      <c r="BW80" s="46"/>
    </row>
    <row r="81" spans="1:75">
      <c r="A81" s="32" t="s">
        <v>144</v>
      </c>
      <c r="B81" s="18"/>
      <c r="C81" s="18"/>
      <c r="D81" s="18"/>
      <c r="E81" s="18"/>
      <c r="F81" s="18"/>
      <c r="G81" s="18"/>
      <c r="H81" s="18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  <c r="BP81" s="46"/>
      <c r="BQ81" s="94"/>
      <c r="BR81" s="46"/>
      <c r="BS81" s="46"/>
      <c r="BT81" s="46"/>
      <c r="BU81" s="46"/>
      <c r="BV81" s="46"/>
      <c r="BW81" s="46"/>
    </row>
    <row r="82" spans="1:75">
      <c r="B82" s="46"/>
      <c r="C82" s="46"/>
      <c r="D82" s="46"/>
      <c r="E82" s="46"/>
      <c r="F82" s="46"/>
      <c r="G82" s="46"/>
      <c r="H82" s="46"/>
      <c r="BA82" s="46"/>
      <c r="BB82" s="46"/>
      <c r="BC82" s="46"/>
      <c r="BD82" s="46"/>
      <c r="BE82" s="46"/>
      <c r="BF82" s="46"/>
      <c r="BG82" s="46"/>
      <c r="BH82" s="46"/>
      <c r="BI82" s="46"/>
      <c r="BJ82" s="46"/>
      <c r="BK82" s="46"/>
      <c r="BL82" s="46"/>
      <c r="BM82" s="46"/>
      <c r="BN82" s="46"/>
      <c r="BO82" s="46"/>
      <c r="BP82" s="46"/>
      <c r="BQ82" s="94"/>
      <c r="BR82" s="46"/>
      <c r="BS82" s="46"/>
      <c r="BT82" s="46"/>
      <c r="BU82" s="46"/>
      <c r="BV82" s="46"/>
      <c r="BW82" s="46"/>
    </row>
    <row r="83" spans="1:75">
      <c r="A83" s="64" t="s">
        <v>134</v>
      </c>
      <c r="B83" s="46"/>
      <c r="C83" s="46"/>
      <c r="D83" s="46"/>
      <c r="E83" s="46"/>
      <c r="F83" s="46"/>
      <c r="G83" s="46"/>
      <c r="H83" s="46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  <c r="BM83" s="46"/>
      <c r="BN83" s="46"/>
      <c r="BO83" s="46"/>
      <c r="BP83" s="46"/>
      <c r="BQ83" s="94"/>
      <c r="BR83" s="46"/>
      <c r="BS83" s="46"/>
      <c r="BT83" s="46"/>
      <c r="BU83" s="46"/>
      <c r="BV83" s="46"/>
      <c r="BW83" s="46"/>
    </row>
    <row r="84" spans="1:75">
      <c r="A84" s="34"/>
      <c r="B84" s="46"/>
      <c r="C84" s="46"/>
      <c r="D84" s="46"/>
      <c r="E84" s="75"/>
      <c r="F84" s="75"/>
      <c r="G84" s="75"/>
      <c r="H84" s="75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  <c r="BM84" s="46"/>
      <c r="BN84" s="46"/>
      <c r="BO84" s="46"/>
      <c r="BP84" s="46"/>
      <c r="BQ84" s="94"/>
      <c r="BR84" s="46"/>
      <c r="BS84" s="46"/>
      <c r="BT84" s="46"/>
      <c r="BU84" s="46"/>
      <c r="BV84" s="46"/>
      <c r="BW84" s="46"/>
    </row>
    <row r="85" spans="1:75">
      <c r="A85" s="87" t="s">
        <v>6</v>
      </c>
      <c r="B85" s="46"/>
      <c r="C85" s="46"/>
      <c r="D85" s="46"/>
      <c r="E85" s="46"/>
      <c r="F85" s="46"/>
      <c r="G85" s="46"/>
      <c r="H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  <c r="BM85" s="46"/>
      <c r="BN85" s="46"/>
      <c r="BO85" s="46"/>
      <c r="BP85" s="46"/>
      <c r="BQ85" s="94"/>
      <c r="BR85" s="46"/>
      <c r="BS85" s="46"/>
      <c r="BT85" s="46"/>
      <c r="BU85" s="46"/>
      <c r="BV85" s="46"/>
      <c r="BW85" s="46"/>
    </row>
    <row r="86" spans="1:75">
      <c r="A86" s="46"/>
      <c r="B86" s="46"/>
      <c r="C86" s="46"/>
      <c r="D86" s="46"/>
      <c r="E86" s="46"/>
      <c r="F86" s="46"/>
      <c r="G86" s="46"/>
      <c r="H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  <c r="BN86" s="46"/>
      <c r="BO86" s="46"/>
      <c r="BP86" s="46"/>
      <c r="BQ86" s="94"/>
      <c r="BR86" s="46"/>
      <c r="BS86" s="46"/>
      <c r="BT86" s="46"/>
      <c r="BU86" s="46"/>
      <c r="BV86" s="46"/>
      <c r="BW86" s="46"/>
    </row>
    <row r="87" spans="1:75">
      <c r="B87" s="46"/>
      <c r="C87" s="46"/>
      <c r="D87" s="46"/>
      <c r="E87" s="46"/>
      <c r="F87" s="46"/>
      <c r="G87" s="76"/>
      <c r="H87" s="7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  <c r="BN87" s="46"/>
      <c r="BO87" s="46"/>
      <c r="BP87" s="46"/>
      <c r="BQ87" s="94"/>
      <c r="BR87" s="46"/>
      <c r="BS87" s="46"/>
      <c r="BT87" s="46"/>
      <c r="BU87" s="46"/>
      <c r="BV87" s="46"/>
      <c r="BW87" s="46"/>
    </row>
    <row r="88" spans="1:75">
      <c r="B88" s="46"/>
      <c r="C88" s="46"/>
      <c r="D88" s="46"/>
      <c r="E88" s="46"/>
      <c r="F88" s="46"/>
      <c r="G88" s="46"/>
      <c r="H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  <c r="BN88" s="46"/>
      <c r="BO88" s="46"/>
      <c r="BP88" s="46"/>
      <c r="BQ88" s="94"/>
      <c r="BR88" s="46"/>
      <c r="BS88" s="46"/>
      <c r="BT88" s="46"/>
      <c r="BU88" s="46"/>
      <c r="BV88" s="46"/>
      <c r="BW88" s="46"/>
    </row>
    <row r="89" spans="1:75">
      <c r="B89" s="46"/>
      <c r="C89" s="46"/>
      <c r="D89" s="46"/>
      <c r="E89" s="46"/>
      <c r="F89" s="46"/>
      <c r="G89" s="46"/>
      <c r="H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N89" s="46"/>
      <c r="BO89" s="46"/>
      <c r="BP89" s="46"/>
      <c r="BQ89" s="94"/>
      <c r="BR89" s="46"/>
      <c r="BS89" s="46"/>
      <c r="BT89" s="46"/>
      <c r="BU89" s="46"/>
      <c r="BV89" s="46"/>
      <c r="BW89" s="46"/>
    </row>
    <row r="90" spans="1:75">
      <c r="B90" s="46"/>
      <c r="C90" s="46"/>
      <c r="D90" s="46"/>
      <c r="E90" s="46"/>
      <c r="F90" s="46"/>
      <c r="G90" s="46"/>
      <c r="H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N90" s="46"/>
      <c r="BO90" s="46"/>
      <c r="BP90" s="46"/>
      <c r="BQ90" s="94"/>
      <c r="BR90" s="46"/>
      <c r="BS90" s="46"/>
      <c r="BT90" s="46"/>
      <c r="BU90" s="46"/>
      <c r="BV90" s="46"/>
      <c r="BW90" s="46"/>
    </row>
    <row r="91" spans="1:75">
      <c r="B91" s="46"/>
      <c r="C91" s="46"/>
      <c r="D91" s="46"/>
      <c r="E91" s="46"/>
      <c r="F91" s="46"/>
      <c r="G91" s="46"/>
      <c r="H91" s="46"/>
      <c r="BA91" s="46"/>
      <c r="BB91" s="46"/>
      <c r="BC91" s="46"/>
      <c r="BD91" s="46"/>
      <c r="BE91" s="46"/>
      <c r="BF91" s="46"/>
      <c r="BG91" s="46"/>
      <c r="BH91" s="46"/>
      <c r="BI91" s="46"/>
      <c r="BJ91" s="46"/>
      <c r="BK91" s="46"/>
      <c r="BL91" s="46"/>
      <c r="BN91" s="46"/>
      <c r="BO91" s="46"/>
      <c r="BP91" s="46"/>
      <c r="BQ91" s="94"/>
      <c r="BR91" s="46"/>
      <c r="BS91" s="46"/>
      <c r="BT91" s="46"/>
      <c r="BU91" s="46"/>
      <c r="BV91" s="46"/>
      <c r="BW91" s="46"/>
    </row>
    <row r="92" spans="1:75">
      <c r="B92" s="46"/>
      <c r="C92" s="46"/>
      <c r="D92" s="46"/>
      <c r="E92" s="46"/>
      <c r="F92" s="46"/>
      <c r="G92" s="46"/>
      <c r="H92" s="46"/>
      <c r="BA92" s="46"/>
      <c r="BB92" s="46"/>
      <c r="BC92" s="46"/>
      <c r="BD92" s="46"/>
      <c r="BE92" s="46"/>
      <c r="BF92" s="46"/>
      <c r="BG92" s="46"/>
      <c r="BH92" s="46"/>
      <c r="BI92" s="46"/>
      <c r="BJ92" s="46"/>
      <c r="BK92" s="46"/>
      <c r="BL92" s="46"/>
      <c r="BN92" s="46"/>
      <c r="BO92" s="46"/>
      <c r="BP92" s="46"/>
      <c r="BQ92" s="94"/>
      <c r="BR92" s="46"/>
      <c r="BS92" s="46"/>
      <c r="BT92" s="46"/>
      <c r="BU92" s="46"/>
      <c r="BV92" s="46"/>
      <c r="BW92" s="46"/>
    </row>
    <row r="93" spans="1:75">
      <c r="B93" s="46"/>
      <c r="C93" s="46"/>
      <c r="D93" s="46"/>
      <c r="E93" s="46"/>
      <c r="F93" s="46"/>
      <c r="G93" s="46"/>
      <c r="H93" s="46"/>
      <c r="BA93" s="46"/>
      <c r="BB93" s="46"/>
      <c r="BC93" s="46"/>
      <c r="BD93" s="46"/>
      <c r="BE93" s="46"/>
      <c r="BF93" s="46"/>
      <c r="BG93" s="46"/>
      <c r="BH93" s="46"/>
      <c r="BI93" s="46"/>
      <c r="BJ93" s="46"/>
      <c r="BK93" s="46"/>
      <c r="BL93" s="46"/>
      <c r="BN93" s="46"/>
      <c r="BO93" s="46"/>
      <c r="BP93" s="46"/>
      <c r="BQ93" s="94"/>
      <c r="BR93" s="46"/>
      <c r="BS93" s="46"/>
      <c r="BT93" s="46"/>
      <c r="BU93" s="46"/>
      <c r="BV93" s="46"/>
      <c r="BW93" s="46"/>
    </row>
    <row r="94" spans="1:75">
      <c r="B94" s="46"/>
      <c r="C94" s="46"/>
      <c r="D94" s="46"/>
      <c r="E94" s="46"/>
      <c r="F94" s="46"/>
      <c r="G94" s="46"/>
      <c r="H94" s="46"/>
      <c r="BA94" s="46"/>
      <c r="BB94" s="46"/>
      <c r="BC94" s="46"/>
      <c r="BD94" s="46"/>
      <c r="BE94" s="46"/>
      <c r="BF94" s="46"/>
      <c r="BG94" s="46"/>
      <c r="BH94" s="46"/>
      <c r="BI94" s="46"/>
      <c r="BJ94" s="46"/>
      <c r="BK94" s="46"/>
      <c r="BL94" s="46"/>
      <c r="BN94" s="46"/>
      <c r="BO94" s="46"/>
      <c r="BP94" s="46"/>
      <c r="BQ94" s="94"/>
      <c r="BR94" s="46"/>
      <c r="BS94" s="46"/>
      <c r="BT94" s="46"/>
      <c r="BU94" s="46"/>
      <c r="BV94" s="46"/>
      <c r="BW94" s="46"/>
    </row>
    <row r="95" spans="1:75">
      <c r="B95" s="46"/>
      <c r="C95" s="46"/>
      <c r="D95" s="46"/>
      <c r="E95" s="46"/>
      <c r="F95" s="46"/>
      <c r="G95" s="46"/>
      <c r="H95" s="46"/>
      <c r="BA95" s="46"/>
      <c r="BB95" s="46"/>
      <c r="BC95" s="46"/>
      <c r="BD95" s="46"/>
      <c r="BE95" s="46"/>
      <c r="BF95" s="46"/>
      <c r="BG95" s="46"/>
      <c r="BH95" s="46"/>
      <c r="BI95" s="46"/>
      <c r="BJ95" s="46"/>
      <c r="BK95" s="46"/>
      <c r="BL95" s="46"/>
      <c r="BN95" s="46"/>
      <c r="BO95" s="46"/>
      <c r="BP95" s="46"/>
      <c r="BQ95" s="94"/>
      <c r="BR95" s="46"/>
      <c r="BS95" s="46"/>
      <c r="BT95" s="46"/>
      <c r="BU95" s="46"/>
      <c r="BV95" s="46"/>
      <c r="BW95" s="46"/>
    </row>
    <row r="96" spans="1:75">
      <c r="B96" s="46"/>
      <c r="C96" s="46"/>
      <c r="D96" s="46"/>
      <c r="E96" s="46"/>
      <c r="F96" s="46"/>
      <c r="G96" s="46"/>
      <c r="H96" s="46"/>
      <c r="BA96" s="46"/>
      <c r="BB96" s="46"/>
      <c r="BC96" s="46"/>
      <c r="BD96" s="46"/>
      <c r="BE96" s="46"/>
      <c r="BF96" s="46"/>
      <c r="BG96" s="46"/>
      <c r="BH96" s="46"/>
      <c r="BI96" s="46"/>
      <c r="BJ96" s="46"/>
      <c r="BK96" s="46"/>
      <c r="BL96" s="46"/>
      <c r="BN96" s="46"/>
      <c r="BO96" s="46"/>
      <c r="BP96" s="46"/>
      <c r="BQ96" s="94"/>
      <c r="BR96" s="46"/>
      <c r="BS96" s="46"/>
      <c r="BT96" s="46"/>
      <c r="BU96" s="46"/>
      <c r="BV96" s="46"/>
      <c r="BW96" s="46"/>
    </row>
    <row r="97" spans="2:75">
      <c r="B97" s="46"/>
      <c r="C97" s="46"/>
      <c r="D97" s="46"/>
      <c r="E97" s="46"/>
      <c r="F97" s="46"/>
      <c r="G97" s="46"/>
      <c r="H97" s="46"/>
      <c r="BA97" s="46"/>
      <c r="BB97" s="46"/>
      <c r="BC97" s="46"/>
      <c r="BD97" s="46"/>
      <c r="BE97" s="46"/>
      <c r="BF97" s="46"/>
      <c r="BG97" s="46"/>
      <c r="BH97" s="46"/>
      <c r="BI97" s="46"/>
      <c r="BJ97" s="46"/>
      <c r="BK97" s="46"/>
      <c r="BL97" s="46"/>
      <c r="BN97" s="46"/>
      <c r="BO97" s="46"/>
      <c r="BP97" s="46"/>
      <c r="BQ97" s="94"/>
      <c r="BR97" s="46"/>
      <c r="BS97" s="46"/>
      <c r="BT97" s="46"/>
      <c r="BU97" s="46"/>
      <c r="BV97" s="46"/>
      <c r="BW97" s="46"/>
    </row>
    <row r="98" spans="2:75">
      <c r="B98" s="46"/>
      <c r="C98" s="46"/>
      <c r="D98" s="46"/>
      <c r="E98" s="46"/>
      <c r="F98" s="46"/>
      <c r="G98" s="46"/>
      <c r="H98" s="46"/>
      <c r="BA98" s="46"/>
      <c r="BB98" s="46"/>
      <c r="BC98" s="46"/>
      <c r="BD98" s="46"/>
      <c r="BE98" s="46"/>
      <c r="BF98" s="46"/>
      <c r="BG98" s="46"/>
      <c r="BH98" s="46"/>
      <c r="BI98" s="46"/>
      <c r="BJ98" s="46"/>
      <c r="BK98" s="46"/>
      <c r="BL98" s="46"/>
      <c r="BN98" s="46"/>
      <c r="BO98" s="46"/>
      <c r="BP98" s="46"/>
      <c r="BQ98" s="94"/>
      <c r="BR98" s="46"/>
      <c r="BS98" s="46"/>
      <c r="BT98" s="46"/>
      <c r="BU98" s="46"/>
      <c r="BV98" s="46"/>
      <c r="BW98" s="46"/>
    </row>
    <row r="99" spans="2:75">
      <c r="B99" s="46"/>
      <c r="C99" s="46"/>
      <c r="D99" s="46"/>
      <c r="E99" s="46"/>
      <c r="F99" s="46"/>
      <c r="G99" s="46"/>
      <c r="H99" s="46"/>
      <c r="BA99" s="46"/>
      <c r="BB99" s="46"/>
      <c r="BC99" s="46"/>
      <c r="BD99" s="46"/>
      <c r="BE99" s="46"/>
      <c r="BF99" s="46"/>
      <c r="BG99" s="46"/>
      <c r="BH99" s="46"/>
      <c r="BI99" s="46"/>
      <c r="BJ99" s="46"/>
      <c r="BK99" s="46"/>
      <c r="BL99" s="46"/>
      <c r="BN99" s="46"/>
      <c r="BO99" s="46"/>
      <c r="BP99" s="46"/>
      <c r="BQ99" s="94"/>
      <c r="BR99" s="46"/>
      <c r="BS99" s="46"/>
      <c r="BT99" s="46"/>
      <c r="BU99" s="46"/>
      <c r="BV99" s="46"/>
      <c r="BW99" s="46"/>
    </row>
    <row r="100" spans="2:75">
      <c r="B100" s="46"/>
      <c r="C100" s="46"/>
      <c r="D100" s="46"/>
      <c r="E100" s="46"/>
      <c r="F100" s="46"/>
      <c r="G100" s="46"/>
      <c r="H100" s="46"/>
      <c r="BA100" s="46"/>
      <c r="BB100" s="46"/>
      <c r="BC100" s="46"/>
      <c r="BD100" s="46"/>
      <c r="BE100" s="46"/>
      <c r="BF100" s="46"/>
      <c r="BG100" s="46"/>
      <c r="BH100" s="46"/>
      <c r="BI100" s="46"/>
      <c r="BJ100" s="46"/>
      <c r="BK100" s="46"/>
      <c r="BL100" s="46"/>
      <c r="BN100" s="46"/>
      <c r="BO100" s="46"/>
      <c r="BP100" s="46"/>
      <c r="BQ100" s="94"/>
      <c r="BR100" s="46"/>
      <c r="BS100" s="46"/>
      <c r="BT100" s="46"/>
      <c r="BU100" s="46"/>
      <c r="BV100" s="46"/>
      <c r="BW100" s="46"/>
    </row>
    <row r="101" spans="2:75">
      <c r="B101" s="46"/>
      <c r="C101" s="46"/>
      <c r="D101" s="46"/>
      <c r="E101" s="46"/>
      <c r="F101" s="46"/>
      <c r="G101" s="46"/>
      <c r="H101" s="46"/>
      <c r="BA101" s="46"/>
      <c r="BB101" s="46"/>
      <c r="BC101" s="46"/>
      <c r="BD101" s="46"/>
      <c r="BE101" s="46"/>
      <c r="BF101" s="46"/>
      <c r="BG101" s="46"/>
      <c r="BH101" s="46"/>
      <c r="BI101" s="46"/>
      <c r="BJ101" s="46"/>
      <c r="BK101" s="46"/>
      <c r="BL101" s="46"/>
      <c r="BN101" s="46"/>
      <c r="BO101" s="46"/>
      <c r="BP101" s="46"/>
      <c r="BQ101" s="94"/>
      <c r="BR101" s="46"/>
      <c r="BS101" s="46"/>
      <c r="BT101" s="46"/>
      <c r="BU101" s="46"/>
      <c r="BV101" s="46"/>
      <c r="BW101" s="46"/>
    </row>
    <row r="102" spans="2:75">
      <c r="B102" s="46"/>
      <c r="C102" s="46"/>
      <c r="D102" s="46"/>
      <c r="E102" s="46"/>
      <c r="F102" s="46"/>
      <c r="G102" s="46"/>
      <c r="H102" s="46"/>
      <c r="BA102" s="46"/>
      <c r="BB102" s="46"/>
      <c r="BC102" s="46"/>
      <c r="BD102" s="46"/>
      <c r="BE102" s="46"/>
      <c r="BF102" s="46"/>
      <c r="BG102" s="46"/>
      <c r="BH102" s="46"/>
      <c r="BI102" s="46"/>
      <c r="BJ102" s="46"/>
      <c r="BK102" s="46"/>
      <c r="BL102" s="46"/>
      <c r="BN102" s="46"/>
      <c r="BO102" s="46"/>
      <c r="BP102" s="46"/>
      <c r="BQ102" s="94"/>
      <c r="BR102" s="46"/>
      <c r="BS102" s="46"/>
      <c r="BT102" s="46"/>
      <c r="BU102" s="46"/>
      <c r="BV102" s="46"/>
      <c r="BW102" s="46"/>
    </row>
    <row r="103" spans="2:75">
      <c r="B103" s="46"/>
      <c r="C103" s="46"/>
      <c r="D103" s="46"/>
      <c r="E103" s="46"/>
      <c r="F103" s="46"/>
      <c r="G103" s="46"/>
      <c r="H103" s="46"/>
      <c r="BA103" s="46"/>
      <c r="BB103" s="46"/>
      <c r="BC103" s="46"/>
      <c r="BD103" s="46"/>
      <c r="BE103" s="46"/>
      <c r="BF103" s="46"/>
      <c r="BG103" s="46"/>
      <c r="BH103" s="46"/>
      <c r="BI103" s="46"/>
      <c r="BJ103" s="46"/>
      <c r="BK103" s="46"/>
      <c r="BL103" s="46"/>
      <c r="BN103" s="46"/>
      <c r="BO103" s="46"/>
      <c r="BP103" s="46"/>
      <c r="BQ103" s="94"/>
      <c r="BR103" s="46"/>
      <c r="BS103" s="46"/>
      <c r="BT103" s="46"/>
      <c r="BU103" s="46"/>
      <c r="BV103" s="46"/>
      <c r="BW103" s="46"/>
    </row>
    <row r="104" spans="2:75">
      <c r="B104" s="46"/>
      <c r="C104" s="46"/>
      <c r="D104" s="46"/>
      <c r="E104" s="46"/>
      <c r="F104" s="46"/>
      <c r="G104" s="46"/>
      <c r="H104" s="46"/>
      <c r="BA104" s="46"/>
      <c r="BB104" s="46"/>
      <c r="BC104" s="46"/>
      <c r="BD104" s="46"/>
      <c r="BE104" s="46"/>
      <c r="BF104" s="46"/>
      <c r="BG104" s="46"/>
      <c r="BH104" s="46"/>
      <c r="BI104" s="46"/>
      <c r="BJ104" s="46"/>
      <c r="BK104" s="46"/>
      <c r="BL104" s="46"/>
      <c r="BN104" s="46"/>
      <c r="BO104" s="46"/>
      <c r="BP104" s="46"/>
      <c r="BQ104" s="94"/>
      <c r="BR104" s="46"/>
      <c r="BS104" s="46"/>
      <c r="BT104" s="46"/>
      <c r="BU104" s="46"/>
      <c r="BV104" s="46"/>
      <c r="BW104" s="46"/>
    </row>
    <row r="105" spans="2:75">
      <c r="B105" s="46"/>
      <c r="C105" s="46"/>
      <c r="D105" s="46"/>
      <c r="E105" s="46"/>
      <c r="F105" s="46"/>
      <c r="G105" s="46"/>
      <c r="H105" s="46"/>
      <c r="BA105" s="46"/>
      <c r="BB105" s="46"/>
      <c r="BC105" s="46"/>
      <c r="BD105" s="46"/>
      <c r="BE105" s="46"/>
      <c r="BF105" s="46"/>
      <c r="BG105" s="46"/>
      <c r="BH105" s="46"/>
      <c r="BI105" s="46"/>
      <c r="BJ105" s="46"/>
      <c r="BK105" s="46"/>
      <c r="BL105" s="46"/>
      <c r="BN105" s="46"/>
      <c r="BO105" s="46"/>
      <c r="BP105" s="46"/>
      <c r="BQ105" s="94"/>
      <c r="BR105" s="46"/>
      <c r="BS105" s="46"/>
      <c r="BT105" s="46"/>
      <c r="BU105" s="46"/>
      <c r="BV105" s="46"/>
      <c r="BW105" s="46"/>
    </row>
    <row r="106" spans="2:75">
      <c r="B106" s="46"/>
      <c r="C106" s="46"/>
      <c r="D106" s="46"/>
      <c r="E106" s="46"/>
      <c r="F106" s="46"/>
      <c r="G106" s="46"/>
      <c r="H106" s="46"/>
      <c r="BA106" s="46"/>
      <c r="BB106" s="46"/>
      <c r="BC106" s="46"/>
      <c r="BD106" s="46"/>
      <c r="BE106" s="46"/>
      <c r="BF106" s="46"/>
      <c r="BG106" s="46"/>
      <c r="BH106" s="46"/>
      <c r="BI106" s="46"/>
      <c r="BJ106" s="46"/>
      <c r="BK106" s="46"/>
      <c r="BL106" s="46"/>
      <c r="BN106" s="46"/>
      <c r="BO106" s="46"/>
      <c r="BP106" s="46"/>
      <c r="BQ106" s="94"/>
      <c r="BR106" s="46"/>
      <c r="BS106" s="46"/>
      <c r="BT106" s="46"/>
      <c r="BU106" s="46"/>
      <c r="BV106" s="46"/>
      <c r="BW106" s="46"/>
    </row>
    <row r="107" spans="2:75">
      <c r="B107" s="46"/>
      <c r="C107" s="46"/>
      <c r="D107" s="46"/>
      <c r="E107" s="46"/>
      <c r="F107" s="46"/>
      <c r="G107" s="46"/>
      <c r="H107" s="46"/>
      <c r="BA107" s="46"/>
      <c r="BB107" s="46"/>
      <c r="BC107" s="46"/>
      <c r="BD107" s="46"/>
      <c r="BE107" s="46"/>
      <c r="BF107" s="46"/>
      <c r="BG107" s="46"/>
      <c r="BH107" s="46"/>
      <c r="BI107" s="46"/>
      <c r="BJ107" s="46"/>
      <c r="BK107" s="46"/>
      <c r="BL107" s="46"/>
      <c r="BN107" s="46"/>
      <c r="BO107" s="46"/>
      <c r="BP107" s="46"/>
      <c r="BQ107" s="94"/>
      <c r="BR107" s="46"/>
      <c r="BS107" s="46"/>
      <c r="BT107" s="46"/>
      <c r="BU107" s="46"/>
      <c r="BV107" s="46"/>
      <c r="BW107" s="46"/>
    </row>
    <row r="108" spans="2:75">
      <c r="B108" s="46"/>
      <c r="C108" s="46"/>
      <c r="D108" s="46"/>
      <c r="E108" s="46"/>
      <c r="F108" s="46"/>
      <c r="G108" s="46"/>
      <c r="H108" s="46"/>
      <c r="BA108" s="46"/>
      <c r="BB108" s="46"/>
      <c r="BC108" s="46"/>
      <c r="BD108" s="46"/>
      <c r="BE108" s="46"/>
      <c r="BF108" s="46"/>
      <c r="BG108" s="46"/>
      <c r="BH108" s="46"/>
      <c r="BI108" s="46"/>
      <c r="BJ108" s="46"/>
      <c r="BK108" s="46"/>
      <c r="BL108" s="46"/>
      <c r="BN108" s="46"/>
      <c r="BO108" s="46"/>
      <c r="BP108" s="46"/>
      <c r="BQ108" s="94"/>
      <c r="BR108" s="46"/>
      <c r="BS108" s="46"/>
      <c r="BT108" s="46"/>
      <c r="BU108" s="46"/>
      <c r="BV108" s="46"/>
      <c r="BW108" s="46"/>
    </row>
    <row r="109" spans="2:75">
      <c r="B109" s="46"/>
      <c r="C109" s="46"/>
      <c r="D109" s="46"/>
      <c r="E109" s="46"/>
      <c r="F109" s="46"/>
      <c r="G109" s="46"/>
      <c r="H109" s="46"/>
      <c r="BA109" s="46"/>
      <c r="BB109" s="46"/>
      <c r="BC109" s="46"/>
      <c r="BD109" s="46"/>
      <c r="BE109" s="46"/>
      <c r="BF109" s="46"/>
      <c r="BG109" s="46"/>
      <c r="BH109" s="46"/>
      <c r="BI109" s="46"/>
      <c r="BJ109" s="46"/>
      <c r="BK109" s="46"/>
      <c r="BL109" s="46"/>
      <c r="BN109" s="46"/>
      <c r="BO109" s="46"/>
      <c r="BP109" s="46"/>
      <c r="BQ109" s="94"/>
      <c r="BR109" s="46"/>
      <c r="BS109" s="46"/>
      <c r="BT109" s="46"/>
      <c r="BU109" s="46"/>
      <c r="BV109" s="46"/>
      <c r="BW109" s="46"/>
    </row>
    <row r="110" spans="2:75">
      <c r="B110" s="46"/>
      <c r="C110" s="46"/>
      <c r="D110" s="46"/>
      <c r="E110" s="46"/>
      <c r="F110" s="46"/>
      <c r="G110" s="46"/>
      <c r="H110" s="46"/>
      <c r="BA110" s="46"/>
      <c r="BB110" s="46"/>
      <c r="BC110" s="46"/>
      <c r="BD110" s="46"/>
      <c r="BE110" s="46"/>
      <c r="BF110" s="46"/>
      <c r="BG110" s="46"/>
      <c r="BH110" s="46"/>
      <c r="BI110" s="46"/>
      <c r="BJ110" s="46"/>
      <c r="BK110" s="46"/>
      <c r="BL110" s="46"/>
      <c r="BN110" s="46"/>
      <c r="BO110" s="46"/>
      <c r="BP110" s="46"/>
      <c r="BQ110" s="94"/>
      <c r="BR110" s="46"/>
      <c r="BS110" s="46"/>
      <c r="BT110" s="46"/>
      <c r="BU110" s="46"/>
      <c r="BV110" s="46"/>
      <c r="BW110" s="46"/>
    </row>
    <row r="111" spans="2:75">
      <c r="B111" s="46"/>
      <c r="C111" s="46"/>
      <c r="D111" s="46"/>
      <c r="E111" s="46"/>
      <c r="F111" s="46"/>
      <c r="G111" s="46"/>
      <c r="H111" s="46"/>
      <c r="BA111" s="46"/>
      <c r="BB111" s="46"/>
      <c r="BC111" s="46"/>
      <c r="BD111" s="46"/>
      <c r="BE111" s="46"/>
      <c r="BF111" s="46"/>
      <c r="BG111" s="46"/>
      <c r="BH111" s="46"/>
      <c r="BI111" s="46"/>
      <c r="BJ111" s="46"/>
      <c r="BK111" s="46"/>
      <c r="BL111" s="46"/>
      <c r="BN111" s="46"/>
      <c r="BO111" s="46"/>
      <c r="BP111" s="46"/>
      <c r="BQ111" s="94"/>
      <c r="BR111" s="46"/>
      <c r="BS111" s="46"/>
      <c r="BT111" s="46"/>
      <c r="BU111" s="46"/>
      <c r="BV111" s="46"/>
      <c r="BW111" s="46"/>
    </row>
    <row r="112" spans="2:75">
      <c r="B112" s="46"/>
      <c r="C112" s="46"/>
      <c r="D112" s="46"/>
      <c r="E112" s="46"/>
      <c r="F112" s="46"/>
      <c r="G112" s="46"/>
      <c r="H112" s="46"/>
      <c r="BA112" s="46"/>
      <c r="BB112" s="46"/>
      <c r="BC112" s="46"/>
      <c r="BD112" s="46"/>
      <c r="BE112" s="46"/>
      <c r="BF112" s="46"/>
      <c r="BG112" s="46"/>
      <c r="BH112" s="46"/>
      <c r="BI112" s="46"/>
      <c r="BJ112" s="46"/>
      <c r="BK112" s="46"/>
      <c r="BL112" s="46"/>
      <c r="BN112" s="46"/>
      <c r="BO112" s="46"/>
      <c r="BP112" s="46"/>
      <c r="BQ112" s="94"/>
      <c r="BR112" s="46"/>
      <c r="BS112" s="46"/>
      <c r="BT112" s="46"/>
      <c r="BU112" s="46"/>
      <c r="BV112" s="46"/>
      <c r="BW112" s="46"/>
    </row>
    <row r="113" spans="2:75">
      <c r="B113" s="46"/>
      <c r="C113" s="46"/>
      <c r="D113" s="46"/>
      <c r="E113" s="46"/>
      <c r="F113" s="46"/>
      <c r="G113" s="46"/>
      <c r="H113" s="46"/>
      <c r="BA113" s="46"/>
      <c r="BB113" s="46"/>
      <c r="BC113" s="46"/>
      <c r="BD113" s="46"/>
      <c r="BE113" s="46"/>
      <c r="BF113" s="46"/>
      <c r="BG113" s="46"/>
      <c r="BH113" s="46"/>
      <c r="BI113" s="46"/>
      <c r="BJ113" s="46"/>
      <c r="BK113" s="46"/>
      <c r="BL113" s="46"/>
      <c r="BN113" s="46"/>
      <c r="BO113" s="46"/>
      <c r="BP113" s="46"/>
      <c r="BQ113" s="94"/>
      <c r="BR113" s="46"/>
      <c r="BS113" s="46"/>
      <c r="BT113" s="46"/>
      <c r="BU113" s="46"/>
      <c r="BV113" s="46"/>
      <c r="BW113" s="46"/>
    </row>
    <row r="114" spans="2:75">
      <c r="B114" s="46"/>
      <c r="C114" s="46"/>
      <c r="D114" s="46"/>
      <c r="E114" s="46"/>
      <c r="F114" s="46"/>
      <c r="G114" s="46"/>
      <c r="H114" s="46"/>
      <c r="BA114" s="46"/>
      <c r="BB114" s="46"/>
      <c r="BC114" s="46"/>
      <c r="BD114" s="46"/>
      <c r="BE114" s="46"/>
      <c r="BF114" s="46"/>
      <c r="BG114" s="46"/>
      <c r="BH114" s="46"/>
      <c r="BI114" s="46"/>
      <c r="BJ114" s="46"/>
      <c r="BK114" s="46"/>
      <c r="BL114" s="46"/>
      <c r="BN114" s="46"/>
      <c r="BO114" s="46"/>
      <c r="BP114" s="46"/>
      <c r="BQ114" s="94"/>
      <c r="BR114" s="46"/>
      <c r="BS114" s="46"/>
      <c r="BT114" s="46"/>
      <c r="BU114" s="46"/>
      <c r="BV114" s="46"/>
      <c r="BW114" s="46"/>
    </row>
    <row r="115" spans="2:75">
      <c r="B115" s="46"/>
      <c r="C115" s="46"/>
      <c r="D115" s="46"/>
      <c r="E115" s="46"/>
      <c r="F115" s="46"/>
      <c r="G115" s="46"/>
      <c r="H115" s="46"/>
      <c r="BA115" s="46"/>
      <c r="BB115" s="46"/>
      <c r="BC115" s="46"/>
      <c r="BD115" s="46"/>
      <c r="BE115" s="46"/>
      <c r="BF115" s="46"/>
      <c r="BG115" s="46"/>
      <c r="BH115" s="46"/>
      <c r="BI115" s="46"/>
      <c r="BJ115" s="46"/>
      <c r="BK115" s="46"/>
      <c r="BL115" s="46"/>
      <c r="BN115" s="46"/>
      <c r="BO115" s="46"/>
      <c r="BP115" s="46"/>
      <c r="BQ115" s="94"/>
      <c r="BR115" s="46"/>
      <c r="BS115" s="46"/>
      <c r="BT115" s="46"/>
      <c r="BU115" s="46"/>
      <c r="BV115" s="46"/>
      <c r="BW115" s="46"/>
    </row>
    <row r="116" spans="2:75">
      <c r="B116" s="46"/>
      <c r="C116" s="46"/>
      <c r="D116" s="46"/>
      <c r="E116" s="46"/>
      <c r="F116" s="46"/>
      <c r="G116" s="46"/>
      <c r="H116" s="46"/>
      <c r="BA116" s="46"/>
      <c r="BB116" s="46"/>
      <c r="BC116" s="46"/>
      <c r="BD116" s="46"/>
      <c r="BE116" s="46"/>
      <c r="BF116" s="46"/>
      <c r="BG116" s="46"/>
      <c r="BH116" s="46"/>
      <c r="BI116" s="46"/>
      <c r="BJ116" s="46"/>
      <c r="BK116" s="46"/>
      <c r="BL116" s="46"/>
      <c r="BN116" s="46"/>
      <c r="BO116" s="46"/>
      <c r="BP116" s="46"/>
      <c r="BQ116" s="94"/>
      <c r="BR116" s="46"/>
      <c r="BS116" s="46"/>
      <c r="BT116" s="46"/>
      <c r="BU116" s="46"/>
      <c r="BV116" s="46"/>
      <c r="BW116" s="46"/>
    </row>
    <row r="117" spans="2:75">
      <c r="B117" s="46"/>
      <c r="C117" s="46"/>
      <c r="D117" s="46"/>
      <c r="E117" s="46"/>
      <c r="F117" s="46"/>
      <c r="G117" s="46"/>
      <c r="H117" s="46"/>
      <c r="BA117" s="46"/>
      <c r="BB117" s="46"/>
      <c r="BC117" s="46"/>
      <c r="BD117" s="46"/>
      <c r="BE117" s="46"/>
      <c r="BF117" s="46"/>
      <c r="BG117" s="46"/>
      <c r="BH117" s="46"/>
      <c r="BI117" s="46"/>
      <c r="BJ117" s="46"/>
      <c r="BK117" s="46"/>
      <c r="BL117" s="46"/>
      <c r="BN117" s="46"/>
      <c r="BO117" s="46"/>
      <c r="BP117" s="46"/>
      <c r="BQ117" s="94"/>
      <c r="BR117" s="46"/>
      <c r="BS117" s="46"/>
      <c r="BT117" s="46"/>
      <c r="BU117" s="46"/>
      <c r="BV117" s="46"/>
      <c r="BW117" s="46"/>
    </row>
    <row r="118" spans="2:75">
      <c r="B118" s="46"/>
      <c r="C118" s="46"/>
      <c r="D118" s="46"/>
      <c r="E118" s="46"/>
      <c r="F118" s="46"/>
      <c r="G118" s="46"/>
      <c r="H118" s="46"/>
      <c r="BA118" s="46"/>
      <c r="BB118" s="46"/>
      <c r="BC118" s="46"/>
      <c r="BD118" s="46"/>
      <c r="BE118" s="46"/>
      <c r="BF118" s="46"/>
      <c r="BG118" s="46"/>
      <c r="BH118" s="46"/>
      <c r="BI118" s="46"/>
      <c r="BJ118" s="46"/>
      <c r="BK118" s="46"/>
      <c r="BL118" s="46"/>
      <c r="BN118" s="46"/>
      <c r="BO118" s="46"/>
      <c r="BP118" s="46"/>
      <c r="BQ118" s="94"/>
      <c r="BR118" s="46"/>
      <c r="BS118" s="46"/>
      <c r="BT118" s="46"/>
      <c r="BU118" s="46"/>
      <c r="BV118" s="46"/>
      <c r="BW118" s="46"/>
    </row>
    <row r="119" spans="2:75">
      <c r="B119" s="46"/>
      <c r="C119" s="46"/>
      <c r="D119" s="46"/>
      <c r="E119" s="46"/>
      <c r="F119" s="46"/>
      <c r="G119" s="46"/>
      <c r="H119" s="46"/>
      <c r="BA119" s="46"/>
      <c r="BB119" s="46"/>
      <c r="BC119" s="46"/>
      <c r="BD119" s="46"/>
      <c r="BE119" s="46"/>
      <c r="BF119" s="46"/>
      <c r="BG119" s="46"/>
      <c r="BH119" s="46"/>
      <c r="BI119" s="46"/>
      <c r="BJ119" s="46"/>
      <c r="BK119" s="46"/>
      <c r="BL119" s="46"/>
      <c r="BN119" s="46"/>
      <c r="BO119" s="46"/>
      <c r="BP119" s="46"/>
      <c r="BQ119" s="94"/>
      <c r="BR119" s="46"/>
      <c r="BS119" s="46"/>
      <c r="BT119" s="46"/>
      <c r="BU119" s="46"/>
      <c r="BV119" s="46"/>
      <c r="BW119" s="46"/>
    </row>
    <row r="120" spans="2:75">
      <c r="B120" s="46"/>
      <c r="C120" s="46"/>
      <c r="D120" s="46"/>
      <c r="E120" s="46"/>
      <c r="F120" s="46"/>
      <c r="G120" s="46"/>
      <c r="H120" s="46"/>
      <c r="BA120" s="46"/>
      <c r="BB120" s="46"/>
      <c r="BC120" s="46"/>
      <c r="BD120" s="46"/>
      <c r="BE120" s="46"/>
      <c r="BF120" s="46"/>
      <c r="BG120" s="46"/>
      <c r="BH120" s="46"/>
      <c r="BI120" s="46"/>
      <c r="BJ120" s="46"/>
      <c r="BK120" s="46"/>
      <c r="BL120" s="46"/>
      <c r="BN120" s="46"/>
      <c r="BO120" s="46"/>
      <c r="BP120" s="46"/>
      <c r="BQ120" s="94"/>
      <c r="BR120" s="46"/>
      <c r="BS120" s="46"/>
      <c r="BT120" s="46"/>
      <c r="BU120" s="46"/>
      <c r="BV120" s="46"/>
      <c r="BW120" s="46"/>
    </row>
    <row r="121" spans="2:75">
      <c r="B121" s="46"/>
      <c r="C121" s="46"/>
      <c r="D121" s="46"/>
      <c r="E121" s="46"/>
      <c r="F121" s="46"/>
      <c r="G121" s="46"/>
      <c r="H121" s="46"/>
      <c r="BA121" s="46"/>
      <c r="BB121" s="46"/>
      <c r="BC121" s="46"/>
      <c r="BD121" s="46"/>
      <c r="BE121" s="46"/>
      <c r="BF121" s="46"/>
      <c r="BG121" s="46"/>
      <c r="BH121" s="46"/>
      <c r="BI121" s="46"/>
      <c r="BJ121" s="46"/>
      <c r="BK121" s="46"/>
      <c r="BL121" s="46"/>
      <c r="BN121" s="46"/>
      <c r="BO121" s="46"/>
      <c r="BP121" s="46"/>
      <c r="BQ121" s="94"/>
      <c r="BR121" s="46"/>
      <c r="BS121" s="46"/>
      <c r="BT121" s="46"/>
      <c r="BU121" s="46"/>
      <c r="BV121" s="46"/>
      <c r="BW121" s="46"/>
    </row>
    <row r="122" spans="2:75">
      <c r="B122" s="46"/>
      <c r="C122" s="46"/>
      <c r="D122" s="46"/>
      <c r="E122" s="46"/>
      <c r="F122" s="46"/>
      <c r="G122" s="46"/>
      <c r="H122" s="46"/>
      <c r="BA122" s="46"/>
      <c r="BB122" s="46"/>
      <c r="BC122" s="46"/>
      <c r="BD122" s="46"/>
      <c r="BE122" s="46"/>
      <c r="BF122" s="46"/>
      <c r="BG122" s="46"/>
      <c r="BH122" s="46"/>
      <c r="BI122" s="46"/>
      <c r="BJ122" s="46"/>
      <c r="BK122" s="46"/>
      <c r="BL122" s="46"/>
      <c r="BN122" s="46"/>
      <c r="BO122" s="46"/>
      <c r="BP122" s="46"/>
      <c r="BQ122" s="94"/>
      <c r="BR122" s="46"/>
      <c r="BS122" s="46"/>
      <c r="BT122" s="46"/>
      <c r="BU122" s="46"/>
      <c r="BV122" s="46"/>
      <c r="BW122" s="46"/>
    </row>
    <row r="123" spans="2:75">
      <c r="B123" s="46"/>
      <c r="C123" s="46"/>
      <c r="D123" s="46"/>
      <c r="E123" s="46"/>
      <c r="F123" s="46"/>
      <c r="G123" s="46"/>
      <c r="H123" s="46"/>
      <c r="BA123" s="46"/>
      <c r="BB123" s="46"/>
      <c r="BC123" s="46"/>
      <c r="BD123" s="46"/>
      <c r="BE123" s="46"/>
      <c r="BF123" s="46"/>
      <c r="BG123" s="46"/>
      <c r="BH123" s="46"/>
      <c r="BI123" s="46"/>
      <c r="BJ123" s="46"/>
      <c r="BK123" s="46"/>
      <c r="BL123" s="46"/>
      <c r="BN123" s="46"/>
      <c r="BO123" s="46"/>
      <c r="BP123" s="46"/>
      <c r="BQ123" s="94"/>
      <c r="BR123" s="46"/>
      <c r="BS123" s="46"/>
      <c r="BT123" s="46"/>
      <c r="BU123" s="46"/>
      <c r="BV123" s="46"/>
      <c r="BW123" s="46"/>
    </row>
    <row r="124" spans="2:75">
      <c r="B124" s="46"/>
      <c r="C124" s="46"/>
      <c r="D124" s="46"/>
      <c r="E124" s="46"/>
      <c r="F124" s="46"/>
      <c r="G124" s="46"/>
      <c r="H124" s="46"/>
      <c r="BA124" s="46"/>
      <c r="BB124" s="46"/>
      <c r="BC124" s="46"/>
      <c r="BD124" s="46"/>
      <c r="BE124" s="46"/>
      <c r="BF124" s="46"/>
      <c r="BG124" s="46"/>
      <c r="BH124" s="46"/>
      <c r="BI124" s="46"/>
      <c r="BJ124" s="46"/>
      <c r="BK124" s="46"/>
      <c r="BL124" s="46"/>
      <c r="BN124" s="46"/>
      <c r="BO124" s="46"/>
      <c r="BP124" s="46"/>
      <c r="BQ124" s="94"/>
      <c r="BR124" s="46"/>
      <c r="BS124" s="46"/>
      <c r="BT124" s="46"/>
      <c r="BU124" s="46"/>
      <c r="BV124" s="46"/>
      <c r="BW124" s="46"/>
    </row>
    <row r="125" spans="2:75">
      <c r="B125" s="46"/>
      <c r="C125" s="46"/>
      <c r="D125" s="46"/>
      <c r="E125" s="46"/>
      <c r="F125" s="46"/>
      <c r="G125" s="46"/>
      <c r="H125" s="46"/>
      <c r="BA125" s="46"/>
      <c r="BB125" s="46"/>
      <c r="BC125" s="46"/>
      <c r="BD125" s="46"/>
      <c r="BE125" s="46"/>
      <c r="BF125" s="46"/>
      <c r="BG125" s="46"/>
      <c r="BH125" s="46"/>
      <c r="BI125" s="46"/>
      <c r="BJ125" s="46"/>
      <c r="BK125" s="46"/>
      <c r="BL125" s="46"/>
      <c r="BN125" s="46"/>
      <c r="BO125" s="46"/>
      <c r="BP125" s="46"/>
      <c r="BQ125" s="94"/>
      <c r="BR125" s="46"/>
      <c r="BS125" s="46"/>
      <c r="BT125" s="46"/>
      <c r="BU125" s="46"/>
      <c r="BV125" s="46"/>
      <c r="BW125" s="46"/>
    </row>
    <row r="126" spans="2:75">
      <c r="B126" s="46"/>
      <c r="C126" s="46"/>
      <c r="D126" s="46"/>
      <c r="E126" s="46"/>
      <c r="F126" s="46"/>
      <c r="G126" s="46"/>
      <c r="H126" s="46"/>
      <c r="BA126" s="46"/>
      <c r="BB126" s="46"/>
      <c r="BC126" s="46"/>
      <c r="BD126" s="46"/>
      <c r="BE126" s="46"/>
      <c r="BF126" s="46"/>
      <c r="BG126" s="46"/>
      <c r="BH126" s="46"/>
      <c r="BI126" s="46"/>
      <c r="BJ126" s="46"/>
      <c r="BK126" s="46"/>
      <c r="BL126" s="46"/>
      <c r="BN126" s="46"/>
      <c r="BO126" s="46"/>
      <c r="BP126" s="46"/>
      <c r="BQ126" s="94"/>
      <c r="BR126" s="46"/>
      <c r="BS126" s="46"/>
      <c r="BT126" s="46"/>
      <c r="BU126" s="46"/>
      <c r="BV126" s="46"/>
      <c r="BW126" s="46"/>
    </row>
    <row r="127" spans="2:75">
      <c r="B127" s="46"/>
      <c r="C127" s="46"/>
      <c r="D127" s="46"/>
      <c r="E127" s="46"/>
      <c r="F127" s="46"/>
      <c r="G127" s="46"/>
      <c r="H127" s="46"/>
      <c r="BA127" s="46"/>
      <c r="BB127" s="46"/>
      <c r="BC127" s="46"/>
      <c r="BD127" s="46"/>
      <c r="BE127" s="46"/>
      <c r="BF127" s="46"/>
      <c r="BG127" s="46"/>
      <c r="BH127" s="46"/>
      <c r="BI127" s="46"/>
      <c r="BJ127" s="46"/>
      <c r="BK127" s="46"/>
      <c r="BL127" s="46"/>
      <c r="BN127" s="46"/>
      <c r="BO127" s="46"/>
      <c r="BP127" s="46"/>
      <c r="BQ127" s="94"/>
      <c r="BR127" s="46"/>
      <c r="BS127" s="46"/>
      <c r="BT127" s="46"/>
      <c r="BU127" s="46"/>
      <c r="BV127" s="46"/>
      <c r="BW127" s="46"/>
    </row>
    <row r="128" spans="2:75">
      <c r="B128" s="46"/>
      <c r="C128" s="46"/>
      <c r="D128" s="46"/>
      <c r="E128" s="46"/>
      <c r="F128" s="46"/>
      <c r="G128" s="46"/>
      <c r="H128" s="46"/>
      <c r="BA128" s="46"/>
      <c r="BB128" s="46"/>
      <c r="BC128" s="46"/>
      <c r="BD128" s="46"/>
      <c r="BE128" s="46"/>
      <c r="BF128" s="46"/>
      <c r="BG128" s="46"/>
      <c r="BH128" s="46"/>
      <c r="BI128" s="46"/>
      <c r="BJ128" s="46"/>
      <c r="BK128" s="46"/>
      <c r="BL128" s="46"/>
      <c r="BN128" s="46"/>
      <c r="BO128" s="46"/>
      <c r="BP128" s="46"/>
      <c r="BQ128" s="94"/>
      <c r="BR128" s="46"/>
      <c r="BS128" s="46"/>
      <c r="BT128" s="46"/>
      <c r="BU128" s="46"/>
      <c r="BV128" s="46"/>
      <c r="BW128" s="46"/>
    </row>
    <row r="129" spans="2:75">
      <c r="B129" s="46"/>
      <c r="C129" s="46"/>
      <c r="D129" s="46"/>
      <c r="E129" s="46"/>
      <c r="F129" s="46"/>
      <c r="G129" s="46"/>
      <c r="H129" s="46"/>
      <c r="BA129" s="46"/>
      <c r="BB129" s="46"/>
      <c r="BC129" s="46"/>
      <c r="BD129" s="46"/>
      <c r="BE129" s="46"/>
      <c r="BF129" s="46"/>
      <c r="BG129" s="46"/>
      <c r="BH129" s="46"/>
      <c r="BI129" s="46"/>
      <c r="BJ129" s="46"/>
      <c r="BK129" s="46"/>
      <c r="BL129" s="46"/>
      <c r="BN129" s="46"/>
      <c r="BO129" s="46"/>
      <c r="BP129" s="46"/>
      <c r="BQ129" s="94"/>
      <c r="BR129" s="46"/>
      <c r="BS129" s="46"/>
      <c r="BT129" s="46"/>
      <c r="BU129" s="46"/>
      <c r="BV129" s="46"/>
      <c r="BW129" s="46"/>
    </row>
    <row r="130" spans="2:75">
      <c r="B130" s="46"/>
      <c r="C130" s="46"/>
      <c r="D130" s="46"/>
      <c r="E130" s="46"/>
      <c r="F130" s="46"/>
      <c r="G130" s="46"/>
      <c r="H130" s="46"/>
      <c r="BA130" s="46"/>
      <c r="BB130" s="46"/>
      <c r="BC130" s="46"/>
      <c r="BD130" s="46"/>
      <c r="BE130" s="46"/>
      <c r="BF130" s="46"/>
      <c r="BG130" s="46"/>
      <c r="BH130" s="46"/>
      <c r="BI130" s="46"/>
      <c r="BJ130" s="46"/>
      <c r="BK130" s="46"/>
      <c r="BL130" s="46"/>
      <c r="BN130" s="46"/>
      <c r="BO130" s="46"/>
      <c r="BP130" s="46"/>
      <c r="BQ130" s="94"/>
      <c r="BR130" s="46"/>
      <c r="BS130" s="46"/>
      <c r="BT130" s="46"/>
      <c r="BU130" s="46"/>
      <c r="BV130" s="46"/>
      <c r="BW130" s="46"/>
    </row>
    <row r="131" spans="2:75">
      <c r="B131" s="46"/>
      <c r="C131" s="46"/>
      <c r="D131" s="46"/>
      <c r="E131" s="46"/>
      <c r="F131" s="46"/>
      <c r="G131" s="46"/>
      <c r="H131" s="46"/>
      <c r="BA131" s="46"/>
      <c r="BB131" s="46"/>
      <c r="BC131" s="46"/>
      <c r="BD131" s="46"/>
      <c r="BE131" s="46"/>
      <c r="BF131" s="46"/>
      <c r="BG131" s="46"/>
      <c r="BH131" s="46"/>
      <c r="BI131" s="46"/>
      <c r="BJ131" s="46"/>
      <c r="BK131" s="46"/>
      <c r="BL131" s="46"/>
      <c r="BN131" s="46"/>
      <c r="BO131" s="46"/>
      <c r="BP131" s="46"/>
      <c r="BQ131" s="94"/>
      <c r="BR131" s="46"/>
      <c r="BS131" s="46"/>
      <c r="BT131" s="46"/>
      <c r="BU131" s="46"/>
      <c r="BV131" s="46"/>
      <c r="BW131" s="46"/>
    </row>
    <row r="132" spans="2:75">
      <c r="B132" s="46"/>
      <c r="C132" s="46"/>
      <c r="D132" s="46"/>
      <c r="E132" s="46"/>
      <c r="F132" s="46"/>
      <c r="G132" s="46"/>
      <c r="H132" s="46"/>
      <c r="BA132" s="46"/>
      <c r="BB132" s="46"/>
      <c r="BC132" s="46"/>
      <c r="BD132" s="46"/>
      <c r="BE132" s="46"/>
      <c r="BF132" s="46"/>
      <c r="BG132" s="46"/>
      <c r="BH132" s="46"/>
      <c r="BI132" s="46"/>
      <c r="BJ132" s="46"/>
      <c r="BK132" s="46"/>
      <c r="BL132" s="46"/>
      <c r="BN132" s="46"/>
      <c r="BO132" s="46"/>
      <c r="BP132" s="46"/>
      <c r="BQ132" s="94"/>
      <c r="BR132" s="46"/>
      <c r="BS132" s="46"/>
      <c r="BT132" s="46"/>
      <c r="BU132" s="46"/>
      <c r="BV132" s="46"/>
      <c r="BW132" s="46"/>
    </row>
    <row r="133" spans="2:75">
      <c r="B133" s="46"/>
      <c r="C133" s="46"/>
      <c r="D133" s="46"/>
      <c r="E133" s="46"/>
      <c r="F133" s="46"/>
      <c r="G133" s="46"/>
      <c r="H133" s="46"/>
      <c r="BA133" s="46"/>
      <c r="BB133" s="46"/>
      <c r="BC133" s="46"/>
      <c r="BD133" s="46"/>
      <c r="BE133" s="46"/>
      <c r="BF133" s="46"/>
      <c r="BG133" s="46"/>
      <c r="BH133" s="46"/>
      <c r="BI133" s="46"/>
      <c r="BJ133" s="46"/>
      <c r="BK133" s="46"/>
      <c r="BL133" s="46"/>
      <c r="BN133" s="46"/>
      <c r="BO133" s="46"/>
      <c r="BP133" s="46"/>
      <c r="BQ133" s="94"/>
      <c r="BR133" s="46"/>
      <c r="BS133" s="46"/>
      <c r="BT133" s="46"/>
      <c r="BU133" s="46"/>
      <c r="BV133" s="46"/>
      <c r="BW133" s="46"/>
    </row>
    <row r="134" spans="2:75">
      <c r="B134" s="46"/>
      <c r="C134" s="46"/>
      <c r="D134" s="46"/>
      <c r="E134" s="46"/>
      <c r="F134" s="46"/>
      <c r="G134" s="46"/>
      <c r="H134" s="46"/>
      <c r="BA134" s="46"/>
      <c r="BB134" s="46"/>
      <c r="BC134" s="46"/>
      <c r="BD134" s="46"/>
      <c r="BE134" s="46"/>
      <c r="BF134" s="46"/>
      <c r="BG134" s="46"/>
      <c r="BH134" s="46"/>
      <c r="BI134" s="46"/>
      <c r="BJ134" s="46"/>
      <c r="BK134" s="46"/>
      <c r="BL134" s="46"/>
      <c r="BN134" s="46"/>
      <c r="BO134" s="46"/>
      <c r="BP134" s="46"/>
      <c r="BQ134" s="94"/>
      <c r="BR134" s="46"/>
      <c r="BS134" s="46"/>
      <c r="BT134" s="46"/>
      <c r="BU134" s="46"/>
      <c r="BV134" s="46"/>
      <c r="BW134" s="46"/>
    </row>
    <row r="135" spans="2:75">
      <c r="B135" s="46"/>
      <c r="C135" s="46"/>
      <c r="D135" s="46"/>
      <c r="E135" s="46"/>
      <c r="F135" s="46"/>
      <c r="G135" s="46"/>
      <c r="H135" s="46"/>
      <c r="BA135" s="46"/>
      <c r="BB135" s="46"/>
      <c r="BC135" s="46"/>
      <c r="BD135" s="46"/>
      <c r="BE135" s="46"/>
      <c r="BF135" s="46"/>
      <c r="BG135" s="46"/>
      <c r="BH135" s="46"/>
      <c r="BI135" s="46"/>
      <c r="BJ135" s="46"/>
      <c r="BK135" s="46"/>
      <c r="BL135" s="46"/>
      <c r="BN135" s="46"/>
      <c r="BO135" s="46"/>
      <c r="BP135" s="46"/>
      <c r="BQ135" s="94"/>
      <c r="BR135" s="46"/>
      <c r="BS135" s="46"/>
      <c r="BT135" s="46"/>
      <c r="BU135" s="46"/>
      <c r="BV135" s="46"/>
      <c r="BW135" s="46"/>
    </row>
    <row r="136" spans="2:75">
      <c r="B136" s="46"/>
      <c r="C136" s="46"/>
      <c r="D136" s="46"/>
      <c r="E136" s="46"/>
      <c r="F136" s="46"/>
      <c r="G136" s="46"/>
      <c r="H136" s="46"/>
      <c r="BA136" s="46"/>
      <c r="BB136" s="46"/>
      <c r="BC136" s="46"/>
      <c r="BD136" s="46"/>
      <c r="BE136" s="46"/>
      <c r="BF136" s="46"/>
      <c r="BG136" s="46"/>
      <c r="BH136" s="46"/>
      <c r="BI136" s="46"/>
      <c r="BJ136" s="46"/>
      <c r="BK136" s="46"/>
      <c r="BL136" s="46"/>
      <c r="BN136" s="46"/>
      <c r="BO136" s="46"/>
      <c r="BP136" s="46"/>
      <c r="BQ136" s="94"/>
      <c r="BR136" s="46"/>
      <c r="BS136" s="46"/>
      <c r="BT136" s="46"/>
      <c r="BU136" s="46"/>
      <c r="BV136" s="46"/>
      <c r="BW136" s="46"/>
    </row>
    <row r="137" spans="2:75">
      <c r="B137" s="46"/>
      <c r="C137" s="46"/>
      <c r="D137" s="46"/>
      <c r="E137" s="46"/>
      <c r="F137" s="46"/>
      <c r="G137" s="46"/>
      <c r="H137" s="46"/>
      <c r="BA137" s="46"/>
      <c r="BB137" s="46"/>
      <c r="BC137" s="46"/>
      <c r="BD137" s="46"/>
      <c r="BE137" s="46"/>
      <c r="BF137" s="46"/>
      <c r="BG137" s="46"/>
      <c r="BH137" s="46"/>
      <c r="BI137" s="46"/>
      <c r="BJ137" s="46"/>
      <c r="BK137" s="46"/>
      <c r="BL137" s="46"/>
      <c r="BN137" s="46"/>
      <c r="BO137" s="46"/>
      <c r="BP137" s="46"/>
      <c r="BQ137" s="94"/>
      <c r="BR137" s="46"/>
      <c r="BS137" s="46"/>
      <c r="BT137" s="46"/>
      <c r="BU137" s="46"/>
      <c r="BV137" s="46"/>
      <c r="BW137" s="46"/>
    </row>
    <row r="138" spans="2:75">
      <c r="B138" s="46"/>
      <c r="C138" s="46"/>
      <c r="D138" s="46"/>
      <c r="E138" s="46"/>
      <c r="F138" s="46"/>
      <c r="G138" s="46"/>
      <c r="H138" s="46"/>
      <c r="BA138" s="46"/>
      <c r="BB138" s="46"/>
      <c r="BC138" s="46"/>
      <c r="BD138" s="46"/>
      <c r="BE138" s="46"/>
      <c r="BF138" s="46"/>
      <c r="BG138" s="46"/>
      <c r="BH138" s="46"/>
      <c r="BI138" s="46"/>
      <c r="BJ138" s="46"/>
      <c r="BK138" s="46"/>
      <c r="BL138" s="46"/>
      <c r="BN138" s="46"/>
      <c r="BO138" s="46"/>
      <c r="BP138" s="46"/>
      <c r="BQ138" s="94"/>
      <c r="BR138" s="46"/>
      <c r="BS138" s="46"/>
      <c r="BT138" s="46"/>
      <c r="BU138" s="46"/>
      <c r="BV138" s="46"/>
      <c r="BW138" s="46"/>
    </row>
    <row r="139" spans="2:75">
      <c r="B139" s="46"/>
      <c r="C139" s="46"/>
      <c r="D139" s="46"/>
      <c r="E139" s="46"/>
      <c r="F139" s="46"/>
      <c r="G139" s="46"/>
      <c r="H139" s="46"/>
      <c r="BA139" s="46"/>
      <c r="BB139" s="46"/>
      <c r="BC139" s="46"/>
      <c r="BD139" s="46"/>
      <c r="BE139" s="46"/>
      <c r="BF139" s="46"/>
      <c r="BG139" s="46"/>
      <c r="BH139" s="46"/>
      <c r="BI139" s="46"/>
      <c r="BJ139" s="46"/>
      <c r="BK139" s="46"/>
      <c r="BL139" s="46"/>
      <c r="BN139" s="46"/>
      <c r="BO139" s="46"/>
      <c r="BP139" s="46"/>
      <c r="BQ139" s="94"/>
      <c r="BR139" s="46"/>
      <c r="BS139" s="46"/>
      <c r="BT139" s="46"/>
      <c r="BU139" s="46"/>
      <c r="BV139" s="46"/>
      <c r="BW139" s="46"/>
    </row>
    <row r="140" spans="2:75">
      <c r="B140" s="46"/>
      <c r="C140" s="46"/>
      <c r="D140" s="46"/>
      <c r="E140" s="46"/>
      <c r="F140" s="46"/>
      <c r="G140" s="46"/>
      <c r="H140" s="46"/>
      <c r="BA140" s="46"/>
      <c r="BB140" s="46"/>
      <c r="BC140" s="46"/>
      <c r="BD140" s="46"/>
      <c r="BE140" s="46"/>
      <c r="BF140" s="46"/>
      <c r="BG140" s="46"/>
      <c r="BH140" s="46"/>
      <c r="BI140" s="46"/>
      <c r="BJ140" s="46"/>
      <c r="BK140" s="46"/>
      <c r="BL140" s="46"/>
      <c r="BN140" s="46"/>
      <c r="BO140" s="46"/>
      <c r="BP140" s="46"/>
      <c r="BQ140" s="94"/>
      <c r="BR140" s="46"/>
      <c r="BS140" s="46"/>
      <c r="BT140" s="46"/>
      <c r="BU140" s="46"/>
      <c r="BV140" s="46"/>
      <c r="BW140" s="46"/>
    </row>
    <row r="141" spans="2:75">
      <c r="B141" s="46"/>
      <c r="C141" s="46"/>
      <c r="D141" s="46"/>
      <c r="E141" s="46"/>
      <c r="F141" s="46"/>
      <c r="G141" s="46"/>
      <c r="H141" s="46"/>
      <c r="BA141" s="46"/>
      <c r="BB141" s="46"/>
      <c r="BC141" s="46"/>
      <c r="BD141" s="46"/>
      <c r="BE141" s="46"/>
      <c r="BF141" s="46"/>
      <c r="BG141" s="46"/>
      <c r="BH141" s="46"/>
      <c r="BI141" s="46"/>
      <c r="BJ141" s="46"/>
      <c r="BK141" s="46"/>
      <c r="BL141" s="46"/>
      <c r="BN141" s="46"/>
      <c r="BO141" s="46"/>
      <c r="BP141" s="46"/>
      <c r="BQ141" s="94"/>
      <c r="BR141" s="46"/>
      <c r="BS141" s="46"/>
      <c r="BT141" s="46"/>
      <c r="BU141" s="46"/>
      <c r="BV141" s="46"/>
      <c r="BW141" s="46"/>
    </row>
    <row r="142" spans="2:75">
      <c r="B142" s="46"/>
      <c r="C142" s="46"/>
      <c r="D142" s="46"/>
      <c r="E142" s="46"/>
      <c r="F142" s="46"/>
      <c r="G142" s="46"/>
      <c r="H142" s="46"/>
      <c r="BA142" s="46"/>
      <c r="BB142" s="46"/>
      <c r="BC142" s="46"/>
      <c r="BD142" s="46"/>
      <c r="BE142" s="46"/>
      <c r="BF142" s="46"/>
      <c r="BG142" s="46"/>
      <c r="BH142" s="46"/>
      <c r="BI142" s="46"/>
      <c r="BJ142" s="46"/>
      <c r="BK142" s="46"/>
      <c r="BL142" s="46"/>
      <c r="BN142" s="46"/>
      <c r="BO142" s="46"/>
      <c r="BP142" s="46"/>
      <c r="BQ142" s="94"/>
      <c r="BR142" s="46"/>
      <c r="BS142" s="46"/>
      <c r="BT142" s="46"/>
      <c r="BU142" s="46"/>
      <c r="BV142" s="46"/>
      <c r="BW142" s="46"/>
    </row>
    <row r="143" spans="2:75">
      <c r="B143" s="46"/>
      <c r="C143" s="46"/>
      <c r="D143" s="46"/>
      <c r="E143" s="46"/>
      <c r="F143" s="46"/>
      <c r="G143" s="46"/>
      <c r="H143" s="46"/>
      <c r="BA143" s="46"/>
      <c r="BB143" s="46"/>
      <c r="BC143" s="46"/>
      <c r="BD143" s="46"/>
      <c r="BE143" s="46"/>
      <c r="BF143" s="46"/>
      <c r="BG143" s="46"/>
      <c r="BH143" s="46"/>
      <c r="BI143" s="46"/>
      <c r="BJ143" s="46"/>
      <c r="BK143" s="46"/>
      <c r="BL143" s="46"/>
      <c r="BN143" s="46"/>
      <c r="BO143" s="46"/>
      <c r="BP143" s="46"/>
      <c r="BQ143" s="94"/>
      <c r="BR143" s="46"/>
      <c r="BS143" s="46"/>
      <c r="BT143" s="46"/>
      <c r="BU143" s="46"/>
      <c r="BV143" s="46"/>
      <c r="BW143" s="46"/>
    </row>
    <row r="144" spans="2:75">
      <c r="B144" s="46"/>
      <c r="C144" s="46"/>
      <c r="D144" s="46"/>
      <c r="E144" s="46"/>
      <c r="F144" s="46"/>
      <c r="G144" s="46"/>
      <c r="H144" s="46"/>
      <c r="BA144" s="46"/>
      <c r="BB144" s="46"/>
      <c r="BC144" s="46"/>
      <c r="BD144" s="46"/>
      <c r="BE144" s="46"/>
      <c r="BF144" s="46"/>
      <c r="BG144" s="46"/>
      <c r="BH144" s="46"/>
      <c r="BI144" s="46"/>
      <c r="BJ144" s="46"/>
      <c r="BK144" s="46"/>
      <c r="BL144" s="46"/>
      <c r="BN144" s="46"/>
      <c r="BO144" s="46"/>
      <c r="BP144" s="46"/>
      <c r="BQ144" s="94"/>
      <c r="BR144" s="46"/>
      <c r="BS144" s="46"/>
      <c r="BT144" s="46"/>
      <c r="BU144" s="46"/>
      <c r="BV144" s="46"/>
      <c r="BW144" s="46"/>
    </row>
    <row r="145" spans="2:75">
      <c r="B145" s="46"/>
      <c r="C145" s="46"/>
      <c r="D145" s="46"/>
      <c r="E145" s="46"/>
      <c r="F145" s="46"/>
      <c r="G145" s="46"/>
      <c r="H145" s="46"/>
      <c r="BA145" s="46"/>
      <c r="BB145" s="46"/>
      <c r="BC145" s="46"/>
      <c r="BD145" s="46"/>
      <c r="BE145" s="46"/>
      <c r="BF145" s="46"/>
      <c r="BG145" s="46"/>
      <c r="BH145" s="46"/>
      <c r="BI145" s="46"/>
      <c r="BJ145" s="46"/>
      <c r="BK145" s="46"/>
      <c r="BL145" s="46"/>
      <c r="BN145" s="46"/>
      <c r="BO145" s="46"/>
      <c r="BP145" s="46"/>
      <c r="BQ145" s="94"/>
      <c r="BR145" s="46"/>
      <c r="BS145" s="46"/>
      <c r="BT145" s="46"/>
      <c r="BU145" s="46"/>
      <c r="BV145" s="46"/>
      <c r="BW145" s="46"/>
    </row>
    <row r="146" spans="2:75">
      <c r="B146" s="46"/>
      <c r="C146" s="46"/>
      <c r="D146" s="46"/>
      <c r="E146" s="46"/>
      <c r="F146" s="46"/>
      <c r="G146" s="46"/>
      <c r="H146" s="46"/>
      <c r="BA146" s="46"/>
      <c r="BB146" s="46"/>
      <c r="BC146" s="46"/>
      <c r="BD146" s="46"/>
      <c r="BE146" s="46"/>
      <c r="BF146" s="46"/>
      <c r="BG146" s="46"/>
      <c r="BH146" s="46"/>
      <c r="BI146" s="46"/>
      <c r="BJ146" s="46"/>
      <c r="BK146" s="46"/>
      <c r="BL146" s="46"/>
      <c r="BN146" s="46"/>
      <c r="BO146" s="46"/>
      <c r="BP146" s="46"/>
      <c r="BQ146" s="94"/>
      <c r="BR146" s="46"/>
      <c r="BS146" s="46"/>
      <c r="BT146" s="46"/>
      <c r="BU146" s="46"/>
      <c r="BV146" s="46"/>
      <c r="BW146" s="46"/>
    </row>
    <row r="147" spans="2:75">
      <c r="B147" s="46"/>
      <c r="C147" s="46"/>
      <c r="D147" s="46"/>
      <c r="E147" s="46"/>
      <c r="F147" s="46"/>
      <c r="G147" s="46"/>
      <c r="H147" s="46"/>
      <c r="BA147" s="46"/>
      <c r="BB147" s="46"/>
      <c r="BC147" s="46"/>
      <c r="BD147" s="46"/>
      <c r="BE147" s="46"/>
      <c r="BF147" s="46"/>
      <c r="BG147" s="46"/>
      <c r="BH147" s="46"/>
      <c r="BI147" s="46"/>
      <c r="BJ147" s="46"/>
      <c r="BK147" s="46"/>
      <c r="BL147" s="46"/>
      <c r="BN147" s="46"/>
      <c r="BO147" s="46"/>
      <c r="BP147" s="46"/>
      <c r="BQ147" s="94"/>
      <c r="BR147" s="46"/>
      <c r="BS147" s="46"/>
      <c r="BT147" s="46"/>
      <c r="BU147" s="46"/>
      <c r="BV147" s="46"/>
      <c r="BW147" s="46"/>
    </row>
    <row r="148" spans="2:75">
      <c r="B148" s="46"/>
      <c r="C148" s="46"/>
      <c r="D148" s="46"/>
      <c r="E148" s="46"/>
      <c r="F148" s="46"/>
      <c r="G148" s="46"/>
      <c r="H148" s="46"/>
      <c r="BA148" s="46"/>
      <c r="BB148" s="46"/>
      <c r="BC148" s="46"/>
      <c r="BD148" s="46"/>
      <c r="BE148" s="46"/>
      <c r="BF148" s="46"/>
      <c r="BG148" s="46"/>
      <c r="BH148" s="46"/>
      <c r="BI148" s="46"/>
      <c r="BJ148" s="46"/>
      <c r="BK148" s="46"/>
      <c r="BL148" s="46"/>
      <c r="BN148" s="46"/>
      <c r="BO148" s="46"/>
      <c r="BP148" s="46"/>
      <c r="BQ148" s="94"/>
      <c r="BR148" s="46"/>
      <c r="BS148" s="46"/>
      <c r="BT148" s="46"/>
      <c r="BU148" s="46"/>
      <c r="BV148" s="46"/>
      <c r="BW148" s="46"/>
    </row>
    <row r="149" spans="2:75">
      <c r="B149" s="46"/>
      <c r="C149" s="46"/>
      <c r="D149" s="46"/>
      <c r="E149" s="46"/>
      <c r="F149" s="46"/>
      <c r="G149" s="46"/>
      <c r="H149" s="46"/>
      <c r="BA149" s="46"/>
      <c r="BB149" s="46"/>
      <c r="BC149" s="46"/>
      <c r="BD149" s="46"/>
      <c r="BE149" s="46"/>
      <c r="BF149" s="46"/>
      <c r="BG149" s="46"/>
      <c r="BH149" s="46"/>
      <c r="BI149" s="46"/>
      <c r="BJ149" s="46"/>
      <c r="BK149" s="46"/>
      <c r="BL149" s="46"/>
      <c r="BN149" s="46"/>
      <c r="BO149" s="46"/>
      <c r="BP149" s="46"/>
      <c r="BQ149" s="94"/>
      <c r="BR149" s="46"/>
      <c r="BS149" s="46"/>
      <c r="BT149" s="46"/>
      <c r="BU149" s="46"/>
      <c r="BV149" s="46"/>
      <c r="BW149" s="46"/>
    </row>
    <row r="150" spans="2:75">
      <c r="B150" s="46"/>
      <c r="C150" s="46"/>
      <c r="D150" s="46"/>
      <c r="E150" s="46"/>
      <c r="F150" s="46"/>
      <c r="G150" s="46"/>
      <c r="H150" s="46"/>
      <c r="BA150" s="46"/>
      <c r="BB150" s="46"/>
      <c r="BC150" s="46"/>
      <c r="BD150" s="46"/>
      <c r="BE150" s="46"/>
      <c r="BF150" s="46"/>
      <c r="BG150" s="46"/>
      <c r="BH150" s="46"/>
      <c r="BI150" s="46"/>
      <c r="BJ150" s="46"/>
      <c r="BK150" s="46"/>
      <c r="BL150" s="46"/>
      <c r="BN150" s="46"/>
      <c r="BO150" s="46"/>
      <c r="BP150" s="46"/>
      <c r="BQ150" s="94"/>
      <c r="BR150" s="46"/>
      <c r="BS150" s="46"/>
      <c r="BT150" s="46"/>
      <c r="BU150" s="46"/>
      <c r="BV150" s="46"/>
      <c r="BW150" s="46"/>
    </row>
    <row r="151" spans="2:75">
      <c r="B151" s="46"/>
      <c r="C151" s="46"/>
      <c r="D151" s="46"/>
      <c r="E151" s="46"/>
      <c r="F151" s="46"/>
      <c r="G151" s="46"/>
      <c r="H151" s="46"/>
      <c r="BA151" s="46"/>
      <c r="BB151" s="46"/>
      <c r="BC151" s="46"/>
      <c r="BD151" s="46"/>
      <c r="BE151" s="46"/>
      <c r="BF151" s="46"/>
      <c r="BG151" s="46"/>
      <c r="BH151" s="46"/>
      <c r="BI151" s="46"/>
      <c r="BJ151" s="46"/>
      <c r="BK151" s="46"/>
      <c r="BL151" s="46"/>
      <c r="BN151" s="46"/>
      <c r="BO151" s="46"/>
      <c r="BP151" s="46"/>
      <c r="BQ151" s="94"/>
      <c r="BR151" s="46"/>
      <c r="BS151" s="46"/>
      <c r="BT151" s="46"/>
      <c r="BU151" s="46"/>
      <c r="BV151" s="46"/>
      <c r="BW151" s="46"/>
    </row>
    <row r="152" spans="2:75">
      <c r="B152" s="46"/>
      <c r="C152" s="46"/>
      <c r="D152" s="46"/>
      <c r="E152" s="46"/>
      <c r="F152" s="46"/>
      <c r="G152" s="46"/>
      <c r="H152" s="46"/>
      <c r="BA152" s="46"/>
      <c r="BB152" s="46"/>
      <c r="BC152" s="46"/>
      <c r="BD152" s="46"/>
      <c r="BE152" s="46"/>
      <c r="BF152" s="46"/>
      <c r="BG152" s="46"/>
      <c r="BH152" s="46"/>
      <c r="BI152" s="46"/>
      <c r="BJ152" s="46"/>
      <c r="BK152" s="46"/>
      <c r="BL152" s="46"/>
      <c r="BN152" s="46"/>
      <c r="BO152" s="46"/>
      <c r="BP152" s="46"/>
      <c r="BQ152" s="94"/>
      <c r="BR152" s="46"/>
      <c r="BS152" s="46"/>
      <c r="BT152" s="46"/>
      <c r="BU152" s="46"/>
      <c r="BV152" s="46"/>
      <c r="BW152" s="46"/>
    </row>
    <row r="153" spans="2:75">
      <c r="B153" s="46"/>
      <c r="C153" s="46"/>
      <c r="D153" s="46"/>
      <c r="E153" s="46"/>
      <c r="F153" s="46"/>
      <c r="G153" s="46"/>
      <c r="H153" s="46"/>
      <c r="BA153" s="46"/>
      <c r="BB153" s="46"/>
      <c r="BC153" s="46"/>
      <c r="BD153" s="46"/>
      <c r="BE153" s="46"/>
      <c r="BF153" s="46"/>
      <c r="BG153" s="46"/>
      <c r="BH153" s="46"/>
      <c r="BI153" s="46"/>
      <c r="BJ153" s="46"/>
      <c r="BK153" s="46"/>
      <c r="BL153" s="46"/>
      <c r="BN153" s="46"/>
      <c r="BO153" s="46"/>
      <c r="BP153" s="46"/>
      <c r="BQ153" s="94"/>
      <c r="BR153" s="46"/>
      <c r="BS153" s="46"/>
      <c r="BT153" s="46"/>
      <c r="BU153" s="46"/>
      <c r="BV153" s="46"/>
      <c r="BW153" s="46"/>
    </row>
    <row r="154" spans="2:75">
      <c r="B154" s="46"/>
      <c r="C154" s="46"/>
      <c r="D154" s="46"/>
      <c r="E154" s="46"/>
      <c r="F154" s="46"/>
      <c r="G154" s="46"/>
      <c r="H154" s="46"/>
      <c r="BA154" s="46"/>
      <c r="BB154" s="46"/>
      <c r="BC154" s="46"/>
      <c r="BD154" s="46"/>
      <c r="BE154" s="46"/>
      <c r="BF154" s="46"/>
      <c r="BG154" s="46"/>
      <c r="BH154" s="46"/>
      <c r="BI154" s="46"/>
      <c r="BJ154" s="46"/>
      <c r="BK154" s="46"/>
      <c r="BL154" s="46"/>
      <c r="BN154" s="46"/>
      <c r="BO154" s="46"/>
      <c r="BP154" s="46"/>
      <c r="BQ154" s="94"/>
      <c r="BR154" s="46"/>
      <c r="BS154" s="46"/>
      <c r="BT154" s="46"/>
      <c r="BU154" s="46"/>
      <c r="BV154" s="46"/>
      <c r="BW154" s="46"/>
    </row>
    <row r="155" spans="2:75">
      <c r="B155" s="46"/>
      <c r="C155" s="46"/>
      <c r="D155" s="46"/>
      <c r="E155" s="46"/>
      <c r="F155" s="46"/>
      <c r="G155" s="46"/>
      <c r="H155" s="46"/>
      <c r="BA155" s="46"/>
      <c r="BB155" s="46"/>
      <c r="BC155" s="46"/>
      <c r="BD155" s="46"/>
      <c r="BE155" s="46"/>
      <c r="BF155" s="46"/>
      <c r="BG155" s="46"/>
      <c r="BH155" s="46"/>
      <c r="BI155" s="46"/>
      <c r="BJ155" s="46"/>
      <c r="BK155" s="46"/>
      <c r="BL155" s="46"/>
      <c r="BN155" s="46"/>
      <c r="BO155" s="46"/>
      <c r="BP155" s="46"/>
      <c r="BQ155" s="94"/>
      <c r="BR155" s="46"/>
      <c r="BS155" s="46"/>
      <c r="BT155" s="46"/>
      <c r="BU155" s="46"/>
      <c r="BV155" s="46"/>
      <c r="BW155" s="46"/>
    </row>
    <row r="156" spans="2:75">
      <c r="B156" s="46"/>
      <c r="C156" s="46"/>
      <c r="D156" s="46"/>
      <c r="E156" s="46"/>
      <c r="F156" s="46"/>
      <c r="G156" s="46"/>
      <c r="H156" s="46"/>
      <c r="BA156" s="46"/>
      <c r="BB156" s="46"/>
      <c r="BC156" s="46"/>
      <c r="BD156" s="46"/>
      <c r="BE156" s="46"/>
      <c r="BF156" s="46"/>
      <c r="BG156" s="46"/>
      <c r="BH156" s="46"/>
      <c r="BI156" s="46"/>
      <c r="BJ156" s="46"/>
      <c r="BK156" s="46"/>
      <c r="BL156" s="46"/>
      <c r="BN156" s="46"/>
      <c r="BO156" s="46"/>
      <c r="BP156" s="46"/>
      <c r="BQ156" s="94"/>
      <c r="BR156" s="46"/>
      <c r="BS156" s="46"/>
      <c r="BT156" s="46"/>
      <c r="BU156" s="46"/>
      <c r="BV156" s="46"/>
      <c r="BW156" s="46"/>
    </row>
    <row r="157" spans="2:75">
      <c r="B157" s="46"/>
      <c r="C157" s="46"/>
      <c r="D157" s="46"/>
      <c r="E157" s="46"/>
      <c r="F157" s="46"/>
      <c r="G157" s="46"/>
      <c r="H157" s="46"/>
      <c r="BA157" s="46"/>
      <c r="BB157" s="46"/>
      <c r="BC157" s="46"/>
      <c r="BD157" s="46"/>
      <c r="BE157" s="46"/>
      <c r="BF157" s="46"/>
      <c r="BG157" s="46"/>
      <c r="BH157" s="46"/>
      <c r="BI157" s="46"/>
      <c r="BJ157" s="46"/>
      <c r="BK157" s="46"/>
      <c r="BL157" s="46"/>
      <c r="BN157" s="46"/>
      <c r="BO157" s="46"/>
      <c r="BP157" s="46"/>
      <c r="BQ157" s="94"/>
      <c r="BR157" s="46"/>
      <c r="BS157" s="46"/>
      <c r="BT157" s="46"/>
      <c r="BU157" s="46"/>
      <c r="BV157" s="46"/>
      <c r="BW157" s="46"/>
    </row>
    <row r="158" spans="2:75">
      <c r="B158" s="46"/>
      <c r="C158" s="46"/>
      <c r="D158" s="46"/>
      <c r="E158" s="46"/>
      <c r="F158" s="46"/>
      <c r="G158" s="46"/>
      <c r="H158" s="46"/>
      <c r="BA158" s="46"/>
      <c r="BB158" s="46"/>
      <c r="BC158" s="46"/>
      <c r="BD158" s="46"/>
      <c r="BE158" s="46"/>
      <c r="BF158" s="46"/>
      <c r="BG158" s="46"/>
      <c r="BH158" s="46"/>
      <c r="BI158" s="46"/>
      <c r="BJ158" s="46"/>
      <c r="BK158" s="46"/>
      <c r="BL158" s="46"/>
      <c r="BN158" s="46"/>
      <c r="BO158" s="46"/>
      <c r="BP158" s="46"/>
      <c r="BQ158" s="94"/>
      <c r="BR158" s="46"/>
      <c r="BS158" s="46"/>
      <c r="BT158" s="46"/>
      <c r="BU158" s="46"/>
      <c r="BV158" s="46"/>
      <c r="BW158" s="46"/>
    </row>
    <row r="159" spans="2:75">
      <c r="B159" s="46"/>
      <c r="C159" s="46"/>
      <c r="D159" s="46"/>
      <c r="E159" s="46"/>
      <c r="F159" s="46"/>
      <c r="G159" s="46"/>
      <c r="H159" s="46"/>
      <c r="BA159" s="46"/>
      <c r="BB159" s="46"/>
      <c r="BC159" s="46"/>
      <c r="BD159" s="46"/>
      <c r="BE159" s="46"/>
      <c r="BF159" s="46"/>
      <c r="BG159" s="46"/>
      <c r="BH159" s="46"/>
      <c r="BI159" s="46"/>
      <c r="BJ159" s="46"/>
      <c r="BK159" s="46"/>
      <c r="BL159" s="46"/>
      <c r="BN159" s="46"/>
      <c r="BO159" s="46"/>
      <c r="BP159" s="46"/>
      <c r="BQ159" s="94"/>
      <c r="BR159" s="46"/>
      <c r="BS159" s="46"/>
      <c r="BT159" s="46"/>
      <c r="BU159" s="46"/>
      <c r="BV159" s="46"/>
      <c r="BW159" s="46"/>
    </row>
    <row r="160" spans="2:75">
      <c r="B160" s="46"/>
      <c r="C160" s="46"/>
      <c r="D160" s="46"/>
      <c r="E160" s="46"/>
      <c r="F160" s="46"/>
      <c r="G160" s="46"/>
      <c r="H160" s="46"/>
      <c r="BA160" s="46"/>
      <c r="BB160" s="46"/>
      <c r="BC160" s="46"/>
      <c r="BD160" s="46"/>
      <c r="BE160" s="46"/>
      <c r="BF160" s="46"/>
      <c r="BG160" s="46"/>
      <c r="BH160" s="46"/>
      <c r="BI160" s="46"/>
      <c r="BJ160" s="46"/>
      <c r="BK160" s="46"/>
      <c r="BL160" s="46"/>
      <c r="BN160" s="46"/>
      <c r="BO160" s="46"/>
      <c r="BP160" s="46"/>
      <c r="BQ160" s="94"/>
      <c r="BR160" s="46"/>
      <c r="BS160" s="46"/>
      <c r="BT160" s="46"/>
      <c r="BU160" s="46"/>
      <c r="BV160" s="46"/>
      <c r="BW160" s="46"/>
    </row>
    <row r="161" spans="2:75">
      <c r="B161" s="46"/>
      <c r="C161" s="46"/>
      <c r="D161" s="46"/>
      <c r="E161" s="46"/>
      <c r="F161" s="46"/>
      <c r="G161" s="46"/>
      <c r="H161" s="46"/>
      <c r="BA161" s="46"/>
      <c r="BB161" s="46"/>
      <c r="BC161" s="46"/>
      <c r="BD161" s="46"/>
      <c r="BE161" s="46"/>
      <c r="BF161" s="46"/>
      <c r="BG161" s="46"/>
      <c r="BH161" s="46"/>
      <c r="BI161" s="46"/>
      <c r="BJ161" s="46"/>
      <c r="BK161" s="46"/>
      <c r="BL161" s="46"/>
      <c r="BN161" s="46"/>
      <c r="BO161" s="46"/>
      <c r="BP161" s="46"/>
      <c r="BQ161" s="94"/>
      <c r="BR161" s="46"/>
      <c r="BS161" s="46"/>
      <c r="BT161" s="46"/>
      <c r="BU161" s="46"/>
      <c r="BV161" s="46"/>
      <c r="BW161" s="46"/>
    </row>
    <row r="162" spans="2:75">
      <c r="B162" s="46"/>
      <c r="C162" s="46"/>
      <c r="D162" s="46"/>
      <c r="E162" s="46"/>
      <c r="F162" s="46"/>
      <c r="G162" s="46"/>
      <c r="H162" s="46"/>
      <c r="BA162" s="46"/>
      <c r="BB162" s="46"/>
      <c r="BC162" s="46"/>
      <c r="BD162" s="46"/>
      <c r="BE162" s="46"/>
      <c r="BF162" s="46"/>
      <c r="BG162" s="46"/>
      <c r="BH162" s="46"/>
      <c r="BI162" s="46"/>
      <c r="BJ162" s="46"/>
      <c r="BK162" s="46"/>
      <c r="BL162" s="46"/>
      <c r="BN162" s="46"/>
      <c r="BO162" s="46"/>
      <c r="BP162" s="46"/>
      <c r="BQ162" s="94"/>
      <c r="BR162" s="46"/>
      <c r="BS162" s="46"/>
      <c r="BT162" s="46"/>
      <c r="BU162" s="46"/>
      <c r="BV162" s="46"/>
      <c r="BW162" s="46"/>
    </row>
    <row r="163" spans="2:75">
      <c r="B163" s="46"/>
      <c r="C163" s="46"/>
      <c r="D163" s="46"/>
      <c r="E163" s="46"/>
      <c r="F163" s="46"/>
      <c r="G163" s="46"/>
      <c r="H163" s="46"/>
      <c r="BA163" s="46"/>
      <c r="BB163" s="46"/>
      <c r="BC163" s="46"/>
      <c r="BD163" s="46"/>
      <c r="BE163" s="46"/>
      <c r="BF163" s="46"/>
      <c r="BG163" s="46"/>
      <c r="BH163" s="46"/>
      <c r="BI163" s="46"/>
      <c r="BJ163" s="46"/>
      <c r="BK163" s="46"/>
      <c r="BL163" s="46"/>
      <c r="BN163" s="46"/>
      <c r="BO163" s="46"/>
      <c r="BP163" s="46"/>
      <c r="BQ163" s="94"/>
      <c r="BR163" s="46"/>
      <c r="BS163" s="46"/>
      <c r="BT163" s="46"/>
      <c r="BU163" s="46"/>
      <c r="BV163" s="46"/>
      <c r="BW163" s="46"/>
    </row>
    <row r="164" spans="2:75">
      <c r="B164" s="46"/>
      <c r="C164" s="46"/>
      <c r="D164" s="46"/>
      <c r="E164" s="46"/>
      <c r="F164" s="46"/>
      <c r="G164" s="46"/>
      <c r="H164" s="46"/>
      <c r="BA164" s="46"/>
      <c r="BB164" s="46"/>
      <c r="BC164" s="46"/>
      <c r="BD164" s="46"/>
      <c r="BE164" s="46"/>
      <c r="BF164" s="46"/>
      <c r="BG164" s="46"/>
      <c r="BH164" s="46"/>
      <c r="BI164" s="46"/>
      <c r="BJ164" s="46"/>
      <c r="BK164" s="46"/>
      <c r="BL164" s="46"/>
      <c r="BN164" s="46"/>
      <c r="BO164" s="46"/>
      <c r="BP164" s="46"/>
      <c r="BQ164" s="94"/>
      <c r="BR164" s="46"/>
      <c r="BS164" s="46"/>
      <c r="BT164" s="46"/>
      <c r="BU164" s="46"/>
      <c r="BV164" s="46"/>
      <c r="BW164" s="46"/>
    </row>
    <row r="165" spans="2:75">
      <c r="B165" s="46"/>
      <c r="C165" s="46"/>
      <c r="D165" s="46"/>
      <c r="E165" s="46"/>
      <c r="F165" s="46"/>
      <c r="G165" s="46"/>
      <c r="H165" s="46"/>
      <c r="BA165" s="46"/>
      <c r="BB165" s="46"/>
      <c r="BC165" s="46"/>
      <c r="BD165" s="46"/>
      <c r="BE165" s="46"/>
      <c r="BF165" s="46"/>
      <c r="BG165" s="46"/>
      <c r="BH165" s="46"/>
      <c r="BI165" s="46"/>
      <c r="BJ165" s="46"/>
      <c r="BK165" s="46"/>
      <c r="BL165" s="46"/>
      <c r="BN165" s="46"/>
      <c r="BO165" s="46"/>
      <c r="BP165" s="46"/>
      <c r="BQ165" s="94"/>
      <c r="BR165" s="46"/>
      <c r="BS165" s="46"/>
      <c r="BT165" s="46"/>
      <c r="BU165" s="46"/>
      <c r="BV165" s="46"/>
      <c r="BW165" s="46"/>
    </row>
    <row r="166" spans="2:75">
      <c r="B166" s="46"/>
      <c r="C166" s="46"/>
      <c r="D166" s="46"/>
      <c r="E166" s="46"/>
      <c r="F166" s="46"/>
      <c r="G166" s="46"/>
      <c r="H166" s="46"/>
      <c r="BA166" s="46"/>
      <c r="BB166" s="46"/>
      <c r="BC166" s="46"/>
      <c r="BD166" s="46"/>
      <c r="BE166" s="46"/>
      <c r="BF166" s="46"/>
      <c r="BG166" s="46"/>
      <c r="BH166" s="46"/>
      <c r="BI166" s="46"/>
      <c r="BJ166" s="46"/>
      <c r="BK166" s="46"/>
      <c r="BL166" s="46"/>
      <c r="BN166" s="46"/>
      <c r="BO166" s="46"/>
      <c r="BP166" s="46"/>
      <c r="BQ166" s="94"/>
      <c r="BR166" s="46"/>
      <c r="BS166" s="46"/>
      <c r="BT166" s="46"/>
      <c r="BU166" s="46"/>
      <c r="BV166" s="46"/>
      <c r="BW166" s="46"/>
    </row>
    <row r="167" spans="2:75">
      <c r="B167" s="46"/>
      <c r="C167" s="46"/>
      <c r="D167" s="46"/>
      <c r="E167" s="46"/>
      <c r="F167" s="46"/>
      <c r="G167" s="46"/>
      <c r="H167" s="46"/>
      <c r="BA167" s="46"/>
      <c r="BB167" s="46"/>
      <c r="BC167" s="46"/>
      <c r="BD167" s="46"/>
      <c r="BE167" s="46"/>
      <c r="BF167" s="46"/>
      <c r="BG167" s="46"/>
      <c r="BH167" s="46"/>
      <c r="BI167" s="46"/>
      <c r="BJ167" s="46"/>
      <c r="BK167" s="46"/>
      <c r="BL167" s="46"/>
      <c r="BN167" s="46"/>
      <c r="BO167" s="46"/>
      <c r="BP167" s="46"/>
      <c r="BQ167" s="94"/>
      <c r="BR167" s="46"/>
      <c r="BS167" s="46"/>
      <c r="BT167" s="46"/>
      <c r="BU167" s="46"/>
      <c r="BV167" s="46"/>
      <c r="BW167" s="46"/>
    </row>
    <row r="168" spans="2:75">
      <c r="B168" s="46"/>
      <c r="C168" s="46"/>
      <c r="D168" s="46"/>
      <c r="E168" s="46"/>
      <c r="F168" s="46"/>
      <c r="G168" s="46"/>
      <c r="H168" s="46"/>
      <c r="BA168" s="46"/>
      <c r="BB168" s="46"/>
      <c r="BC168" s="46"/>
      <c r="BD168" s="46"/>
      <c r="BE168" s="46"/>
      <c r="BF168" s="46"/>
      <c r="BG168" s="46"/>
      <c r="BH168" s="46"/>
      <c r="BI168" s="46"/>
      <c r="BJ168" s="46"/>
      <c r="BK168" s="46"/>
      <c r="BL168" s="46"/>
      <c r="BN168" s="46"/>
      <c r="BO168" s="46"/>
      <c r="BP168" s="46"/>
      <c r="BQ168" s="94"/>
      <c r="BR168" s="46"/>
      <c r="BS168" s="46"/>
      <c r="BT168" s="46"/>
      <c r="BU168" s="46"/>
      <c r="BV168" s="46"/>
      <c r="BW168" s="46"/>
    </row>
    <row r="169" spans="2:75">
      <c r="B169" s="46"/>
      <c r="C169" s="46"/>
      <c r="D169" s="46"/>
      <c r="E169" s="46"/>
      <c r="F169" s="46"/>
      <c r="G169" s="46"/>
      <c r="H169" s="46"/>
      <c r="BA169" s="46"/>
      <c r="BB169" s="46"/>
      <c r="BC169" s="46"/>
      <c r="BD169" s="46"/>
      <c r="BE169" s="46"/>
      <c r="BF169" s="46"/>
      <c r="BG169" s="46"/>
      <c r="BH169" s="46"/>
      <c r="BI169" s="46"/>
      <c r="BJ169" s="46"/>
      <c r="BK169" s="46"/>
      <c r="BL169" s="46"/>
      <c r="BN169" s="46"/>
      <c r="BO169" s="46"/>
      <c r="BP169" s="46"/>
      <c r="BQ169" s="94"/>
      <c r="BR169" s="46"/>
      <c r="BS169" s="46"/>
      <c r="BT169" s="46"/>
      <c r="BU169" s="46"/>
      <c r="BV169" s="46"/>
      <c r="BW169" s="46"/>
    </row>
    <row r="170" spans="2:75">
      <c r="B170" s="46"/>
      <c r="C170" s="46"/>
      <c r="D170" s="46"/>
      <c r="E170" s="46"/>
      <c r="F170" s="46"/>
      <c r="G170" s="46"/>
      <c r="H170" s="46"/>
      <c r="BA170" s="46"/>
      <c r="BB170" s="46"/>
      <c r="BC170" s="46"/>
      <c r="BD170" s="46"/>
      <c r="BE170" s="46"/>
      <c r="BF170" s="46"/>
      <c r="BG170" s="46"/>
      <c r="BH170" s="46"/>
      <c r="BI170" s="46"/>
      <c r="BJ170" s="46"/>
      <c r="BK170" s="46"/>
      <c r="BL170" s="46"/>
      <c r="BN170" s="46"/>
      <c r="BO170" s="46"/>
      <c r="BP170" s="46"/>
      <c r="BQ170" s="94"/>
      <c r="BR170" s="46"/>
      <c r="BS170" s="46"/>
      <c r="BT170" s="46"/>
      <c r="BU170" s="46"/>
      <c r="BV170" s="46"/>
      <c r="BW170" s="46"/>
    </row>
    <row r="171" spans="2:75">
      <c r="B171" s="46"/>
      <c r="C171" s="46"/>
      <c r="D171" s="46"/>
      <c r="E171" s="46"/>
      <c r="F171" s="46"/>
      <c r="G171" s="46"/>
      <c r="H171" s="46"/>
      <c r="BA171" s="46"/>
      <c r="BB171" s="46"/>
      <c r="BC171" s="46"/>
      <c r="BD171" s="46"/>
      <c r="BE171" s="46"/>
      <c r="BF171" s="46"/>
      <c r="BG171" s="46"/>
      <c r="BH171" s="46"/>
      <c r="BI171" s="46"/>
      <c r="BJ171" s="46"/>
      <c r="BK171" s="46"/>
      <c r="BL171" s="46"/>
      <c r="BN171" s="46"/>
      <c r="BO171" s="46"/>
      <c r="BP171" s="46"/>
      <c r="BQ171" s="94"/>
      <c r="BR171" s="46"/>
      <c r="BS171" s="46"/>
      <c r="BT171" s="46"/>
      <c r="BU171" s="46"/>
      <c r="BV171" s="46"/>
      <c r="BW171" s="46"/>
    </row>
    <row r="172" spans="2:75">
      <c r="B172" s="46"/>
      <c r="C172" s="46"/>
      <c r="D172" s="46"/>
      <c r="E172" s="46"/>
      <c r="F172" s="46"/>
      <c r="G172" s="46"/>
      <c r="H172" s="46"/>
      <c r="BA172" s="46"/>
      <c r="BB172" s="46"/>
      <c r="BC172" s="46"/>
      <c r="BD172" s="46"/>
      <c r="BE172" s="46"/>
      <c r="BF172" s="46"/>
      <c r="BG172" s="46"/>
      <c r="BH172" s="46"/>
      <c r="BI172" s="46"/>
      <c r="BJ172" s="46"/>
      <c r="BK172" s="46"/>
      <c r="BL172" s="46"/>
      <c r="BN172" s="46"/>
      <c r="BO172" s="46"/>
      <c r="BP172" s="46"/>
      <c r="BQ172" s="94"/>
      <c r="BR172" s="46"/>
      <c r="BS172" s="46"/>
      <c r="BT172" s="46"/>
      <c r="BU172" s="46"/>
      <c r="BV172" s="46"/>
      <c r="BW172" s="46"/>
    </row>
    <row r="173" spans="2:75">
      <c r="B173" s="46"/>
      <c r="C173" s="46"/>
      <c r="D173" s="46"/>
      <c r="E173" s="46"/>
      <c r="F173" s="46"/>
      <c r="G173" s="46"/>
      <c r="H173" s="46"/>
      <c r="BA173" s="46"/>
      <c r="BB173" s="46"/>
      <c r="BC173" s="46"/>
      <c r="BD173" s="46"/>
      <c r="BE173" s="46"/>
      <c r="BF173" s="46"/>
      <c r="BG173" s="46"/>
      <c r="BH173" s="46"/>
      <c r="BI173" s="46"/>
      <c r="BJ173" s="46"/>
      <c r="BK173" s="46"/>
      <c r="BL173" s="46"/>
      <c r="BN173" s="46"/>
      <c r="BO173" s="46"/>
      <c r="BP173" s="46"/>
      <c r="BQ173" s="94"/>
      <c r="BR173" s="46"/>
      <c r="BS173" s="46"/>
      <c r="BT173" s="46"/>
      <c r="BU173" s="46"/>
      <c r="BV173" s="46"/>
      <c r="BW173" s="46"/>
    </row>
    <row r="174" spans="2:75">
      <c r="B174" s="46"/>
      <c r="C174" s="46"/>
      <c r="D174" s="46"/>
      <c r="E174" s="46"/>
      <c r="F174" s="46"/>
      <c r="G174" s="46"/>
      <c r="H174" s="46"/>
      <c r="BA174" s="46"/>
      <c r="BB174" s="46"/>
      <c r="BC174" s="46"/>
      <c r="BD174" s="46"/>
      <c r="BE174" s="46"/>
      <c r="BF174" s="46"/>
      <c r="BG174" s="46"/>
      <c r="BH174" s="46"/>
      <c r="BI174" s="46"/>
      <c r="BJ174" s="46"/>
      <c r="BK174" s="46"/>
      <c r="BL174" s="46"/>
      <c r="BN174" s="46"/>
      <c r="BO174" s="46"/>
      <c r="BP174" s="46"/>
      <c r="BQ174" s="94"/>
      <c r="BR174" s="46"/>
      <c r="BS174" s="46"/>
      <c r="BT174" s="46"/>
      <c r="BU174" s="46"/>
      <c r="BV174" s="46"/>
      <c r="BW174" s="46"/>
    </row>
    <row r="175" spans="2:75">
      <c r="B175" s="46"/>
      <c r="C175" s="46"/>
      <c r="D175" s="46"/>
      <c r="E175" s="46"/>
      <c r="F175" s="46"/>
      <c r="G175" s="46"/>
      <c r="H175" s="46"/>
      <c r="BA175" s="46"/>
      <c r="BB175" s="46"/>
      <c r="BC175" s="46"/>
      <c r="BD175" s="46"/>
      <c r="BE175" s="46"/>
      <c r="BF175" s="46"/>
      <c r="BG175" s="46"/>
      <c r="BH175" s="46"/>
      <c r="BI175" s="46"/>
      <c r="BJ175" s="46"/>
      <c r="BK175" s="46"/>
      <c r="BL175" s="46"/>
      <c r="BN175" s="46"/>
      <c r="BO175" s="46"/>
      <c r="BP175" s="46"/>
      <c r="BQ175" s="94"/>
      <c r="BR175" s="46"/>
      <c r="BS175" s="46"/>
      <c r="BT175" s="46"/>
      <c r="BU175" s="46"/>
      <c r="BV175" s="46"/>
      <c r="BW175" s="46"/>
    </row>
    <row r="176" spans="2:75">
      <c r="B176" s="46"/>
      <c r="C176" s="46"/>
      <c r="D176" s="46"/>
      <c r="E176" s="46"/>
      <c r="F176" s="46"/>
      <c r="G176" s="46"/>
      <c r="H176" s="46"/>
      <c r="BA176" s="46"/>
      <c r="BB176" s="46"/>
      <c r="BC176" s="46"/>
      <c r="BD176" s="46"/>
      <c r="BE176" s="46"/>
      <c r="BF176" s="46"/>
      <c r="BG176" s="46"/>
      <c r="BH176" s="46"/>
      <c r="BI176" s="46"/>
      <c r="BJ176" s="46"/>
      <c r="BK176" s="46"/>
      <c r="BL176" s="46"/>
      <c r="BN176" s="46"/>
      <c r="BO176" s="46"/>
      <c r="BP176" s="46"/>
      <c r="BQ176" s="94"/>
      <c r="BR176" s="46"/>
      <c r="BS176" s="46"/>
      <c r="BT176" s="46"/>
      <c r="BU176" s="46"/>
      <c r="BV176" s="46"/>
      <c r="BW176" s="46"/>
    </row>
    <row r="177" spans="2:75">
      <c r="B177" s="46"/>
      <c r="C177" s="46"/>
      <c r="D177" s="46"/>
      <c r="E177" s="46"/>
      <c r="F177" s="46"/>
      <c r="G177" s="46"/>
      <c r="H177" s="46"/>
      <c r="BA177" s="46"/>
      <c r="BB177" s="46"/>
      <c r="BC177" s="46"/>
      <c r="BD177" s="46"/>
      <c r="BE177" s="46"/>
      <c r="BF177" s="46"/>
      <c r="BG177" s="46"/>
      <c r="BH177" s="46"/>
      <c r="BI177" s="46"/>
      <c r="BJ177" s="46"/>
      <c r="BK177" s="46"/>
      <c r="BL177" s="46"/>
      <c r="BN177" s="46"/>
      <c r="BO177" s="46"/>
      <c r="BP177" s="46"/>
      <c r="BQ177" s="94"/>
      <c r="BR177" s="46"/>
      <c r="BS177" s="46"/>
      <c r="BT177" s="46"/>
      <c r="BU177" s="46"/>
      <c r="BV177" s="46"/>
      <c r="BW177" s="46"/>
    </row>
    <row r="178" spans="2:75">
      <c r="B178" s="46"/>
      <c r="C178" s="46"/>
      <c r="D178" s="46"/>
      <c r="E178" s="46"/>
      <c r="F178" s="46"/>
      <c r="G178" s="46"/>
      <c r="H178" s="46"/>
      <c r="BA178" s="46"/>
      <c r="BB178" s="46"/>
      <c r="BC178" s="46"/>
      <c r="BD178" s="46"/>
      <c r="BE178" s="46"/>
      <c r="BF178" s="46"/>
      <c r="BG178" s="46"/>
      <c r="BH178" s="46"/>
      <c r="BI178" s="46"/>
      <c r="BJ178" s="46"/>
      <c r="BK178" s="46"/>
      <c r="BL178" s="46"/>
      <c r="BN178" s="46"/>
      <c r="BO178" s="46"/>
      <c r="BP178" s="46"/>
      <c r="BQ178" s="94"/>
      <c r="BR178" s="46"/>
      <c r="BS178" s="46"/>
      <c r="BT178" s="46"/>
      <c r="BU178" s="46"/>
      <c r="BV178" s="46"/>
      <c r="BW178" s="46"/>
    </row>
    <row r="179" spans="2:75">
      <c r="B179" s="46"/>
      <c r="C179" s="46"/>
      <c r="D179" s="46"/>
      <c r="E179" s="46"/>
      <c r="F179" s="46"/>
      <c r="G179" s="46"/>
      <c r="H179" s="46"/>
      <c r="BA179" s="46"/>
      <c r="BB179" s="46"/>
      <c r="BC179" s="46"/>
      <c r="BD179" s="46"/>
      <c r="BE179" s="46"/>
      <c r="BF179" s="46"/>
      <c r="BG179" s="46"/>
      <c r="BH179" s="46"/>
      <c r="BI179" s="46"/>
      <c r="BJ179" s="46"/>
      <c r="BK179" s="46"/>
      <c r="BL179" s="46"/>
      <c r="BN179" s="46"/>
      <c r="BO179" s="46"/>
      <c r="BP179" s="46"/>
      <c r="BQ179" s="94"/>
      <c r="BR179" s="46"/>
      <c r="BS179" s="46"/>
      <c r="BT179" s="46"/>
      <c r="BU179" s="46"/>
      <c r="BV179" s="46"/>
      <c r="BW179" s="46"/>
    </row>
    <row r="180" spans="2:75">
      <c r="B180" s="46"/>
      <c r="C180" s="46"/>
      <c r="D180" s="46"/>
      <c r="E180" s="46"/>
      <c r="F180" s="46"/>
      <c r="G180" s="46"/>
      <c r="H180" s="46"/>
      <c r="BA180" s="46"/>
      <c r="BB180" s="46"/>
      <c r="BC180" s="46"/>
      <c r="BD180" s="46"/>
      <c r="BE180" s="46"/>
      <c r="BF180" s="46"/>
      <c r="BG180" s="46"/>
      <c r="BH180" s="46"/>
      <c r="BI180" s="46"/>
      <c r="BJ180" s="46"/>
      <c r="BK180" s="46"/>
      <c r="BL180" s="46"/>
      <c r="BN180" s="46"/>
      <c r="BO180" s="46"/>
      <c r="BP180" s="46"/>
      <c r="BQ180" s="94"/>
      <c r="BR180" s="46"/>
      <c r="BS180" s="46"/>
      <c r="BT180" s="46"/>
      <c r="BU180" s="46"/>
      <c r="BV180" s="46"/>
      <c r="BW180" s="46"/>
    </row>
    <row r="181" spans="2:75">
      <c r="B181" s="46"/>
      <c r="C181" s="46"/>
      <c r="D181" s="46"/>
      <c r="E181" s="46"/>
      <c r="F181" s="46"/>
      <c r="G181" s="46"/>
      <c r="H181" s="46"/>
      <c r="BA181" s="46"/>
      <c r="BB181" s="46"/>
      <c r="BC181" s="46"/>
      <c r="BD181" s="46"/>
      <c r="BE181" s="46"/>
      <c r="BF181" s="46"/>
      <c r="BG181" s="46"/>
      <c r="BH181" s="46"/>
      <c r="BI181" s="46"/>
      <c r="BJ181" s="46"/>
      <c r="BK181" s="46"/>
      <c r="BL181" s="46"/>
      <c r="BN181" s="46"/>
      <c r="BO181" s="46"/>
      <c r="BP181" s="46"/>
      <c r="BQ181" s="94"/>
      <c r="BR181" s="46"/>
      <c r="BS181" s="46"/>
      <c r="BT181" s="46"/>
      <c r="BU181" s="46"/>
      <c r="BV181" s="46"/>
      <c r="BW181" s="46"/>
    </row>
    <row r="182" spans="2:75">
      <c r="B182" s="46"/>
      <c r="C182" s="46"/>
      <c r="D182" s="46"/>
      <c r="E182" s="46"/>
      <c r="F182" s="46"/>
      <c r="G182" s="46"/>
      <c r="H182" s="46"/>
      <c r="BA182" s="46"/>
      <c r="BB182" s="46"/>
      <c r="BC182" s="46"/>
      <c r="BD182" s="46"/>
      <c r="BE182" s="46"/>
      <c r="BF182" s="46"/>
      <c r="BG182" s="46"/>
      <c r="BH182" s="46"/>
      <c r="BI182" s="46"/>
      <c r="BJ182" s="46"/>
      <c r="BK182" s="46"/>
      <c r="BL182" s="46"/>
      <c r="BN182" s="46"/>
      <c r="BO182" s="46"/>
      <c r="BP182" s="46"/>
      <c r="BQ182" s="94"/>
      <c r="BR182" s="46"/>
      <c r="BS182" s="46"/>
      <c r="BT182" s="46"/>
      <c r="BU182" s="46"/>
      <c r="BV182" s="46"/>
      <c r="BW182" s="46"/>
    </row>
    <row r="183" spans="2:75">
      <c r="B183" s="46"/>
      <c r="C183" s="46"/>
      <c r="D183" s="46"/>
      <c r="E183" s="46"/>
      <c r="F183" s="46"/>
      <c r="G183" s="46"/>
      <c r="H183" s="46"/>
      <c r="BA183" s="46"/>
      <c r="BB183" s="46"/>
      <c r="BC183" s="46"/>
      <c r="BD183" s="46"/>
      <c r="BE183" s="46"/>
      <c r="BF183" s="46"/>
      <c r="BG183" s="46"/>
      <c r="BH183" s="46"/>
      <c r="BI183" s="46"/>
      <c r="BJ183" s="46"/>
      <c r="BK183" s="46"/>
      <c r="BL183" s="46"/>
      <c r="BN183" s="46"/>
      <c r="BO183" s="46"/>
      <c r="BP183" s="46"/>
      <c r="BQ183" s="94"/>
      <c r="BR183" s="46"/>
      <c r="BS183" s="46"/>
      <c r="BT183" s="46"/>
      <c r="BU183" s="46"/>
      <c r="BV183" s="46"/>
      <c r="BW183" s="46"/>
    </row>
    <row r="184" spans="2:75">
      <c r="B184" s="46"/>
      <c r="C184" s="46"/>
      <c r="D184" s="46"/>
      <c r="E184" s="46"/>
      <c r="F184" s="46"/>
      <c r="G184" s="46"/>
      <c r="H184" s="46"/>
      <c r="BA184" s="46"/>
      <c r="BB184" s="46"/>
      <c r="BC184" s="46"/>
      <c r="BD184" s="46"/>
      <c r="BE184" s="46"/>
      <c r="BF184" s="46"/>
      <c r="BG184" s="46"/>
      <c r="BH184" s="46"/>
      <c r="BI184" s="46"/>
      <c r="BJ184" s="46"/>
      <c r="BK184" s="46"/>
      <c r="BL184" s="46"/>
      <c r="BN184" s="46"/>
      <c r="BO184" s="46"/>
      <c r="BP184" s="46"/>
      <c r="BQ184" s="94"/>
      <c r="BR184" s="46"/>
      <c r="BS184" s="46"/>
      <c r="BT184" s="46"/>
      <c r="BU184" s="46"/>
      <c r="BV184" s="46"/>
      <c r="BW184" s="46"/>
    </row>
    <row r="185" spans="2:75">
      <c r="B185" s="46"/>
      <c r="C185" s="46"/>
      <c r="D185" s="46"/>
      <c r="E185" s="46"/>
      <c r="F185" s="46"/>
      <c r="G185" s="46"/>
      <c r="H185" s="46"/>
      <c r="BA185" s="46"/>
      <c r="BB185" s="46"/>
      <c r="BC185" s="46"/>
      <c r="BD185" s="46"/>
      <c r="BE185" s="46"/>
      <c r="BF185" s="46"/>
      <c r="BG185" s="46"/>
      <c r="BH185" s="46"/>
      <c r="BI185" s="46"/>
      <c r="BJ185" s="46"/>
      <c r="BK185" s="46"/>
      <c r="BL185" s="46"/>
      <c r="BN185" s="46"/>
      <c r="BO185" s="46"/>
      <c r="BP185" s="46"/>
      <c r="BQ185" s="94"/>
      <c r="BR185" s="46"/>
      <c r="BS185" s="46"/>
      <c r="BT185" s="46"/>
      <c r="BU185" s="46"/>
      <c r="BV185" s="46"/>
      <c r="BW185" s="46"/>
    </row>
    <row r="186" spans="2:75">
      <c r="B186" s="46"/>
      <c r="C186" s="46"/>
      <c r="D186" s="46"/>
      <c r="E186" s="46"/>
      <c r="F186" s="46"/>
      <c r="G186" s="46"/>
      <c r="H186" s="46"/>
      <c r="BA186" s="46"/>
      <c r="BB186" s="46"/>
      <c r="BC186" s="46"/>
      <c r="BD186" s="46"/>
      <c r="BE186" s="46"/>
      <c r="BF186" s="46"/>
      <c r="BG186" s="46"/>
      <c r="BH186" s="46"/>
      <c r="BI186" s="46"/>
      <c r="BJ186" s="46"/>
      <c r="BK186" s="46"/>
      <c r="BL186" s="46"/>
      <c r="BN186" s="46"/>
      <c r="BO186" s="46"/>
      <c r="BP186" s="46"/>
      <c r="BQ186" s="94"/>
      <c r="BR186" s="46"/>
      <c r="BS186" s="46"/>
      <c r="BT186" s="46"/>
      <c r="BU186" s="46"/>
      <c r="BV186" s="46"/>
      <c r="BW186" s="46"/>
    </row>
    <row r="187" spans="2:75">
      <c r="B187" s="46"/>
      <c r="C187" s="46"/>
      <c r="D187" s="46"/>
      <c r="E187" s="46"/>
      <c r="F187" s="46"/>
      <c r="G187" s="46"/>
      <c r="H187" s="46"/>
      <c r="BA187" s="46"/>
      <c r="BB187" s="46"/>
      <c r="BC187" s="46"/>
      <c r="BD187" s="46"/>
      <c r="BE187" s="46"/>
      <c r="BF187" s="46"/>
      <c r="BG187" s="46"/>
      <c r="BH187" s="46"/>
      <c r="BI187" s="46"/>
      <c r="BJ187" s="46"/>
      <c r="BK187" s="46"/>
      <c r="BL187" s="46"/>
      <c r="BN187" s="46"/>
      <c r="BO187" s="46"/>
      <c r="BP187" s="46"/>
      <c r="BQ187" s="94"/>
      <c r="BR187" s="46"/>
      <c r="BS187" s="46"/>
      <c r="BT187" s="46"/>
      <c r="BU187" s="46"/>
      <c r="BV187" s="46"/>
      <c r="BW187" s="46"/>
    </row>
    <row r="188" spans="2:75">
      <c r="B188" s="46"/>
      <c r="C188" s="46"/>
      <c r="D188" s="46"/>
      <c r="E188" s="46"/>
      <c r="F188" s="46"/>
      <c r="G188" s="46"/>
      <c r="H188" s="46"/>
      <c r="BA188" s="46"/>
      <c r="BB188" s="46"/>
      <c r="BC188" s="46"/>
      <c r="BD188" s="46"/>
      <c r="BE188" s="46"/>
      <c r="BF188" s="46"/>
      <c r="BG188" s="46"/>
      <c r="BH188" s="46"/>
      <c r="BI188" s="46"/>
      <c r="BJ188" s="46"/>
      <c r="BK188" s="46"/>
      <c r="BL188" s="46"/>
      <c r="BN188" s="46"/>
      <c r="BO188" s="46"/>
      <c r="BP188" s="46"/>
      <c r="BQ188" s="94"/>
      <c r="BR188" s="46"/>
      <c r="BS188" s="46"/>
      <c r="BT188" s="46"/>
      <c r="BU188" s="46"/>
      <c r="BV188" s="46"/>
      <c r="BW188" s="46"/>
    </row>
    <row r="189" spans="2:75">
      <c r="B189" s="46"/>
      <c r="C189" s="46"/>
      <c r="D189" s="46"/>
      <c r="E189" s="46"/>
      <c r="F189" s="46"/>
      <c r="G189" s="46"/>
      <c r="H189" s="46"/>
      <c r="BA189" s="46"/>
      <c r="BB189" s="46"/>
      <c r="BC189" s="46"/>
      <c r="BD189" s="46"/>
      <c r="BE189" s="46"/>
      <c r="BF189" s="46"/>
      <c r="BG189" s="46"/>
      <c r="BH189" s="46"/>
      <c r="BI189" s="46"/>
      <c r="BJ189" s="46"/>
      <c r="BK189" s="46"/>
      <c r="BL189" s="46"/>
      <c r="BN189" s="46"/>
      <c r="BO189" s="46"/>
      <c r="BP189" s="46"/>
      <c r="BQ189" s="94"/>
      <c r="BR189" s="46"/>
      <c r="BS189" s="46"/>
      <c r="BT189" s="46"/>
      <c r="BU189" s="46"/>
      <c r="BV189" s="46"/>
      <c r="BW189" s="46"/>
    </row>
    <row r="190" spans="2:75">
      <c r="B190" s="46"/>
      <c r="C190" s="46"/>
      <c r="D190" s="46"/>
      <c r="E190" s="46"/>
      <c r="F190" s="46"/>
      <c r="G190" s="46"/>
      <c r="H190" s="46"/>
      <c r="BA190" s="46"/>
      <c r="BB190" s="46"/>
      <c r="BC190" s="46"/>
      <c r="BD190" s="46"/>
      <c r="BE190" s="46"/>
      <c r="BF190" s="46"/>
      <c r="BG190" s="46"/>
      <c r="BH190" s="46"/>
      <c r="BI190" s="46"/>
      <c r="BJ190" s="46"/>
      <c r="BK190" s="46"/>
      <c r="BL190" s="46"/>
      <c r="BN190" s="46"/>
      <c r="BO190" s="46"/>
      <c r="BP190" s="46"/>
      <c r="BQ190" s="94"/>
      <c r="BR190" s="46"/>
      <c r="BS190" s="46"/>
      <c r="BT190" s="46"/>
      <c r="BU190" s="46"/>
      <c r="BV190" s="46"/>
      <c r="BW190" s="46"/>
    </row>
    <row r="191" spans="2:75">
      <c r="B191" s="46"/>
      <c r="C191" s="46"/>
      <c r="D191" s="46"/>
      <c r="E191" s="46"/>
      <c r="F191" s="46"/>
      <c r="G191" s="46"/>
      <c r="H191" s="46"/>
      <c r="BA191" s="46"/>
      <c r="BB191" s="46"/>
      <c r="BC191" s="46"/>
      <c r="BD191" s="46"/>
      <c r="BE191" s="46"/>
      <c r="BF191" s="46"/>
      <c r="BG191" s="46"/>
      <c r="BH191" s="46"/>
      <c r="BI191" s="46"/>
      <c r="BJ191" s="46"/>
      <c r="BK191" s="46"/>
      <c r="BL191" s="46"/>
      <c r="BN191" s="46"/>
      <c r="BO191" s="46"/>
      <c r="BP191" s="46"/>
      <c r="BQ191" s="94"/>
      <c r="BR191" s="46"/>
      <c r="BS191" s="46"/>
      <c r="BT191" s="46"/>
      <c r="BU191" s="46"/>
      <c r="BV191" s="46"/>
      <c r="BW191" s="46"/>
    </row>
    <row r="192" spans="2:75">
      <c r="B192" s="46"/>
      <c r="C192" s="46"/>
      <c r="D192" s="46"/>
      <c r="E192" s="46"/>
      <c r="F192" s="46"/>
      <c r="G192" s="46"/>
      <c r="H192" s="46"/>
      <c r="BA192" s="46"/>
      <c r="BB192" s="46"/>
      <c r="BC192" s="46"/>
      <c r="BD192" s="46"/>
      <c r="BE192" s="46"/>
      <c r="BF192" s="46"/>
      <c r="BG192" s="46"/>
      <c r="BH192" s="46"/>
      <c r="BI192" s="46"/>
      <c r="BJ192" s="46"/>
      <c r="BK192" s="46"/>
      <c r="BL192" s="46"/>
      <c r="BN192" s="46"/>
      <c r="BO192" s="46"/>
      <c r="BP192" s="46"/>
      <c r="BQ192" s="94"/>
      <c r="BR192" s="46"/>
      <c r="BS192" s="46"/>
      <c r="BT192" s="46"/>
      <c r="BU192" s="46"/>
      <c r="BV192" s="46"/>
      <c r="BW192" s="46"/>
    </row>
    <row r="193" spans="2:75">
      <c r="B193" s="46"/>
      <c r="C193" s="46"/>
      <c r="D193" s="46"/>
      <c r="E193" s="46"/>
      <c r="F193" s="46"/>
      <c r="G193" s="46"/>
      <c r="H193" s="46"/>
      <c r="BA193" s="46"/>
      <c r="BB193" s="46"/>
      <c r="BC193" s="46"/>
      <c r="BD193" s="46"/>
      <c r="BE193" s="46"/>
      <c r="BF193" s="46"/>
      <c r="BG193" s="46"/>
      <c r="BH193" s="46"/>
      <c r="BI193" s="46"/>
      <c r="BJ193" s="46"/>
      <c r="BK193" s="46"/>
      <c r="BL193" s="46"/>
      <c r="BN193" s="46"/>
      <c r="BO193" s="46"/>
      <c r="BP193" s="46"/>
      <c r="BQ193" s="94"/>
      <c r="BR193" s="46"/>
      <c r="BS193" s="46"/>
      <c r="BT193" s="46"/>
      <c r="BU193" s="46"/>
      <c r="BV193" s="46"/>
      <c r="BW193" s="46"/>
    </row>
    <row r="194" spans="2:75">
      <c r="B194" s="46"/>
      <c r="C194" s="46"/>
      <c r="D194" s="46"/>
      <c r="E194" s="46"/>
      <c r="F194" s="46"/>
      <c r="G194" s="46"/>
      <c r="H194" s="46"/>
      <c r="BA194" s="46"/>
      <c r="BB194" s="46"/>
      <c r="BC194" s="46"/>
      <c r="BD194" s="46"/>
      <c r="BE194" s="46"/>
      <c r="BF194" s="46"/>
      <c r="BG194" s="46"/>
      <c r="BH194" s="46"/>
      <c r="BI194" s="46"/>
      <c r="BJ194" s="46"/>
      <c r="BK194" s="46"/>
      <c r="BL194" s="46"/>
      <c r="BN194" s="46"/>
      <c r="BO194" s="46"/>
      <c r="BP194" s="46"/>
      <c r="BQ194" s="94"/>
      <c r="BR194" s="46"/>
      <c r="BS194" s="46"/>
      <c r="BT194" s="46"/>
      <c r="BU194" s="46"/>
      <c r="BV194" s="46"/>
      <c r="BW194" s="46"/>
    </row>
    <row r="195" spans="2:75">
      <c r="B195" s="46"/>
      <c r="C195" s="46"/>
      <c r="D195" s="46"/>
      <c r="E195" s="46"/>
      <c r="F195" s="46"/>
      <c r="G195" s="46"/>
      <c r="H195" s="46"/>
      <c r="BA195" s="46"/>
      <c r="BB195" s="46"/>
      <c r="BC195" s="46"/>
      <c r="BD195" s="46"/>
      <c r="BE195" s="46"/>
      <c r="BF195" s="46"/>
      <c r="BG195" s="46"/>
      <c r="BH195" s="46"/>
      <c r="BI195" s="46"/>
      <c r="BJ195" s="46"/>
      <c r="BK195" s="46"/>
      <c r="BL195" s="46"/>
      <c r="BN195" s="46"/>
      <c r="BO195" s="46"/>
      <c r="BP195" s="46"/>
      <c r="BQ195" s="94"/>
      <c r="BR195" s="46"/>
      <c r="BS195" s="46"/>
      <c r="BT195" s="46"/>
      <c r="BU195" s="46"/>
      <c r="BV195" s="46"/>
      <c r="BW195" s="46"/>
    </row>
    <row r="196" spans="2:75">
      <c r="B196" s="46"/>
      <c r="C196" s="46"/>
      <c r="D196" s="46"/>
      <c r="E196" s="46"/>
      <c r="F196" s="46"/>
      <c r="G196" s="46"/>
      <c r="H196" s="46"/>
      <c r="BA196" s="46"/>
      <c r="BB196" s="46"/>
      <c r="BC196" s="46"/>
      <c r="BD196" s="46"/>
      <c r="BE196" s="46"/>
      <c r="BF196" s="46"/>
      <c r="BG196" s="46"/>
      <c r="BH196" s="46"/>
      <c r="BI196" s="46"/>
      <c r="BJ196" s="46"/>
      <c r="BK196" s="46"/>
      <c r="BL196" s="46"/>
      <c r="BN196" s="46"/>
      <c r="BO196" s="46"/>
      <c r="BP196" s="46"/>
      <c r="BQ196" s="94"/>
      <c r="BR196" s="46"/>
      <c r="BS196" s="46"/>
      <c r="BT196" s="46"/>
      <c r="BU196" s="46"/>
      <c r="BV196" s="46"/>
      <c r="BW196" s="46"/>
    </row>
    <row r="197" spans="2:75">
      <c r="B197" s="46"/>
      <c r="C197" s="46"/>
      <c r="D197" s="46"/>
      <c r="E197" s="46"/>
      <c r="F197" s="46"/>
      <c r="G197" s="46"/>
      <c r="H197" s="46"/>
      <c r="BA197" s="46"/>
      <c r="BB197" s="46"/>
      <c r="BC197" s="46"/>
      <c r="BD197" s="46"/>
      <c r="BE197" s="46"/>
      <c r="BF197" s="46"/>
      <c r="BG197" s="46"/>
      <c r="BH197" s="46"/>
      <c r="BI197" s="46"/>
      <c r="BJ197" s="46"/>
      <c r="BK197" s="46"/>
      <c r="BL197" s="46"/>
      <c r="BN197" s="46"/>
      <c r="BO197" s="46"/>
      <c r="BP197" s="46"/>
      <c r="BQ197" s="94"/>
      <c r="BR197" s="46"/>
      <c r="BS197" s="46"/>
      <c r="BT197" s="46"/>
      <c r="BU197" s="46"/>
      <c r="BV197" s="46"/>
      <c r="BW197" s="46"/>
    </row>
    <row r="198" spans="2:75">
      <c r="B198" s="46"/>
      <c r="C198" s="46"/>
      <c r="D198" s="46"/>
      <c r="E198" s="46"/>
      <c r="F198" s="46"/>
      <c r="G198" s="46"/>
      <c r="H198" s="46"/>
      <c r="BA198" s="46"/>
      <c r="BB198" s="46"/>
      <c r="BC198" s="46"/>
      <c r="BD198" s="46"/>
      <c r="BE198" s="46"/>
      <c r="BF198" s="46"/>
      <c r="BG198" s="46"/>
      <c r="BH198" s="46"/>
      <c r="BI198" s="46"/>
      <c r="BJ198" s="46"/>
      <c r="BK198" s="46"/>
      <c r="BL198" s="46"/>
      <c r="BN198" s="46"/>
      <c r="BO198" s="46"/>
      <c r="BP198" s="46"/>
      <c r="BQ198" s="94"/>
      <c r="BR198" s="46"/>
      <c r="BS198" s="46"/>
      <c r="BT198" s="46"/>
      <c r="BU198" s="46"/>
      <c r="BV198" s="46"/>
      <c r="BW198" s="46"/>
    </row>
    <row r="199" spans="2:75">
      <c r="B199" s="46"/>
      <c r="C199" s="46"/>
      <c r="D199" s="46"/>
      <c r="E199" s="46"/>
      <c r="F199" s="46"/>
      <c r="G199" s="46"/>
      <c r="H199" s="46"/>
      <c r="BA199" s="46"/>
      <c r="BB199" s="46"/>
      <c r="BC199" s="46"/>
      <c r="BD199" s="46"/>
      <c r="BE199" s="46"/>
      <c r="BF199" s="46"/>
      <c r="BG199" s="46"/>
      <c r="BH199" s="46"/>
      <c r="BI199" s="46"/>
      <c r="BJ199" s="46"/>
      <c r="BK199" s="46"/>
      <c r="BL199" s="46"/>
      <c r="BN199" s="46"/>
      <c r="BO199" s="46"/>
      <c r="BP199" s="46"/>
      <c r="BQ199" s="94"/>
      <c r="BR199" s="46"/>
      <c r="BS199" s="46"/>
      <c r="BT199" s="46"/>
      <c r="BU199" s="46"/>
      <c r="BV199" s="46"/>
      <c r="BW199" s="46"/>
    </row>
    <row r="200" spans="2:75">
      <c r="B200" s="46"/>
      <c r="C200" s="46"/>
      <c r="D200" s="46"/>
      <c r="E200" s="46"/>
      <c r="F200" s="46"/>
      <c r="G200" s="46"/>
      <c r="H200" s="46"/>
      <c r="BA200" s="46"/>
      <c r="BB200" s="46"/>
      <c r="BC200" s="46"/>
      <c r="BD200" s="46"/>
      <c r="BE200" s="46"/>
      <c r="BF200" s="46"/>
      <c r="BG200" s="46"/>
      <c r="BH200" s="46"/>
      <c r="BI200" s="46"/>
      <c r="BJ200" s="46"/>
      <c r="BK200" s="46"/>
      <c r="BL200" s="46"/>
      <c r="BN200" s="46"/>
      <c r="BO200" s="46"/>
      <c r="BP200" s="46"/>
      <c r="BQ200" s="94"/>
      <c r="BR200" s="46"/>
      <c r="BS200" s="46"/>
      <c r="BT200" s="46"/>
      <c r="BU200" s="46"/>
      <c r="BV200" s="46"/>
      <c r="BW200" s="46"/>
    </row>
    <row r="201" spans="2:75">
      <c r="B201" s="46"/>
      <c r="C201" s="46"/>
      <c r="D201" s="46"/>
      <c r="E201" s="46"/>
      <c r="F201" s="46"/>
      <c r="G201" s="46"/>
      <c r="H201" s="46"/>
      <c r="BA201" s="46"/>
      <c r="BB201" s="46"/>
      <c r="BC201" s="46"/>
      <c r="BD201" s="46"/>
      <c r="BE201" s="46"/>
      <c r="BF201" s="46"/>
      <c r="BG201" s="46"/>
      <c r="BH201" s="46"/>
      <c r="BI201" s="46"/>
      <c r="BJ201" s="46"/>
      <c r="BK201" s="46"/>
      <c r="BL201" s="46"/>
      <c r="BN201" s="46"/>
      <c r="BO201" s="46"/>
      <c r="BP201" s="46"/>
      <c r="BQ201" s="94"/>
      <c r="BR201" s="46"/>
      <c r="BS201" s="46"/>
      <c r="BT201" s="46"/>
      <c r="BU201" s="46"/>
      <c r="BV201" s="46"/>
      <c r="BW201" s="46"/>
    </row>
    <row r="202" spans="2:75">
      <c r="B202" s="46"/>
      <c r="C202" s="46"/>
      <c r="D202" s="46"/>
      <c r="E202" s="46"/>
      <c r="F202" s="46"/>
      <c r="G202" s="46"/>
      <c r="H202" s="46"/>
      <c r="BA202" s="46"/>
      <c r="BB202" s="46"/>
      <c r="BC202" s="46"/>
      <c r="BD202" s="46"/>
      <c r="BE202" s="46"/>
      <c r="BF202" s="46"/>
      <c r="BG202" s="46"/>
      <c r="BH202" s="46"/>
      <c r="BI202" s="46"/>
      <c r="BJ202" s="46"/>
      <c r="BK202" s="46"/>
      <c r="BL202" s="46"/>
      <c r="BN202" s="46"/>
      <c r="BO202" s="46"/>
      <c r="BP202" s="46"/>
      <c r="BQ202" s="94"/>
      <c r="BR202" s="46"/>
      <c r="BS202" s="46"/>
      <c r="BT202" s="46"/>
      <c r="BU202" s="46"/>
      <c r="BV202" s="46"/>
      <c r="BW202" s="46"/>
    </row>
    <row r="203" spans="2:75">
      <c r="B203" s="46"/>
      <c r="C203" s="46"/>
      <c r="D203" s="46"/>
      <c r="E203" s="46"/>
      <c r="F203" s="46"/>
      <c r="G203" s="46"/>
      <c r="H203" s="46"/>
      <c r="BA203" s="46"/>
      <c r="BB203" s="46"/>
      <c r="BC203" s="46"/>
      <c r="BD203" s="46"/>
      <c r="BE203" s="46"/>
      <c r="BF203" s="46"/>
      <c r="BG203" s="46"/>
      <c r="BH203" s="46"/>
      <c r="BI203" s="46"/>
      <c r="BJ203" s="46"/>
      <c r="BK203" s="46"/>
      <c r="BL203" s="46"/>
      <c r="BN203" s="46"/>
      <c r="BO203" s="46"/>
      <c r="BP203" s="46"/>
      <c r="BQ203" s="94"/>
      <c r="BR203" s="46"/>
      <c r="BS203" s="46"/>
      <c r="BT203" s="46"/>
      <c r="BU203" s="46"/>
      <c r="BV203" s="46"/>
      <c r="BW203" s="46"/>
    </row>
    <row r="204" spans="2:75">
      <c r="B204" s="46"/>
      <c r="C204" s="46"/>
      <c r="D204" s="46"/>
      <c r="E204" s="46"/>
      <c r="F204" s="46"/>
      <c r="G204" s="46"/>
      <c r="H204" s="46"/>
      <c r="BA204" s="46"/>
      <c r="BB204" s="46"/>
      <c r="BC204" s="46"/>
      <c r="BD204" s="46"/>
      <c r="BE204" s="46"/>
      <c r="BF204" s="46"/>
      <c r="BG204" s="46"/>
      <c r="BH204" s="46"/>
      <c r="BI204" s="46"/>
      <c r="BJ204" s="46"/>
      <c r="BK204" s="46"/>
      <c r="BL204" s="46"/>
      <c r="BN204" s="46"/>
      <c r="BO204" s="46"/>
      <c r="BP204" s="46"/>
      <c r="BQ204" s="94"/>
      <c r="BR204" s="46"/>
      <c r="BS204" s="46"/>
      <c r="BT204" s="46"/>
      <c r="BU204" s="46"/>
      <c r="BV204" s="46"/>
      <c r="BW204" s="46"/>
    </row>
    <row r="205" spans="2:75">
      <c r="B205" s="46"/>
      <c r="C205" s="46"/>
      <c r="D205" s="46"/>
      <c r="E205" s="46"/>
      <c r="F205" s="46"/>
      <c r="G205" s="46"/>
      <c r="H205" s="46"/>
      <c r="BA205" s="46"/>
      <c r="BB205" s="46"/>
      <c r="BC205" s="46"/>
      <c r="BD205" s="46"/>
      <c r="BE205" s="46"/>
      <c r="BF205" s="46"/>
      <c r="BG205" s="46"/>
      <c r="BH205" s="46"/>
      <c r="BI205" s="46"/>
      <c r="BJ205" s="46"/>
      <c r="BK205" s="46"/>
      <c r="BL205" s="46"/>
      <c r="BN205" s="46"/>
      <c r="BO205" s="46"/>
      <c r="BP205" s="46"/>
      <c r="BQ205" s="94"/>
      <c r="BR205" s="46"/>
      <c r="BS205" s="46"/>
      <c r="BT205" s="46"/>
      <c r="BU205" s="46"/>
      <c r="BV205" s="46"/>
      <c r="BW205" s="46"/>
    </row>
    <row r="206" spans="2:75">
      <c r="B206" s="46"/>
      <c r="C206" s="46"/>
      <c r="D206" s="46"/>
      <c r="E206" s="46"/>
      <c r="F206" s="46"/>
      <c r="G206" s="46"/>
      <c r="H206" s="46"/>
      <c r="BA206" s="46"/>
      <c r="BB206" s="46"/>
      <c r="BC206" s="46"/>
      <c r="BD206" s="46"/>
      <c r="BE206" s="46"/>
      <c r="BF206" s="46"/>
      <c r="BG206" s="46"/>
      <c r="BH206" s="46"/>
      <c r="BI206" s="46"/>
      <c r="BJ206" s="46"/>
      <c r="BK206" s="46"/>
      <c r="BL206" s="46"/>
      <c r="BN206" s="46"/>
      <c r="BO206" s="46"/>
      <c r="BP206" s="46"/>
      <c r="BQ206" s="94"/>
      <c r="BR206" s="46"/>
      <c r="BS206" s="46"/>
      <c r="BT206" s="46"/>
      <c r="BU206" s="46"/>
      <c r="BV206" s="46"/>
      <c r="BW206" s="46"/>
    </row>
    <row r="207" spans="2:75">
      <c r="B207" s="46"/>
      <c r="C207" s="46"/>
      <c r="D207" s="46"/>
      <c r="E207" s="46"/>
      <c r="F207" s="46"/>
      <c r="G207" s="46"/>
      <c r="H207" s="46"/>
      <c r="BA207" s="46"/>
      <c r="BB207" s="46"/>
      <c r="BC207" s="46"/>
      <c r="BD207" s="46"/>
      <c r="BE207" s="46"/>
      <c r="BF207" s="46"/>
      <c r="BG207" s="46"/>
      <c r="BH207" s="46"/>
      <c r="BI207" s="46"/>
      <c r="BJ207" s="46"/>
      <c r="BK207" s="46"/>
      <c r="BL207" s="46"/>
      <c r="BN207" s="46"/>
      <c r="BO207" s="46"/>
      <c r="BP207" s="46"/>
      <c r="BQ207" s="94"/>
      <c r="BR207" s="46"/>
      <c r="BS207" s="46"/>
      <c r="BT207" s="46"/>
      <c r="BU207" s="46"/>
      <c r="BV207" s="46"/>
      <c r="BW207" s="46"/>
    </row>
    <row r="208" spans="2:75">
      <c r="B208" s="46"/>
      <c r="C208" s="46"/>
      <c r="D208" s="46"/>
      <c r="E208" s="46"/>
      <c r="F208" s="46"/>
      <c r="G208" s="46"/>
      <c r="H208" s="46"/>
      <c r="BA208" s="46"/>
      <c r="BB208" s="46"/>
      <c r="BC208" s="46"/>
      <c r="BD208" s="46"/>
      <c r="BE208" s="46"/>
      <c r="BF208" s="46"/>
      <c r="BG208" s="46"/>
      <c r="BH208" s="46"/>
      <c r="BI208" s="46"/>
      <c r="BJ208" s="46"/>
      <c r="BK208" s="46"/>
      <c r="BL208" s="46"/>
      <c r="BN208" s="46"/>
      <c r="BO208" s="46"/>
      <c r="BP208" s="46"/>
      <c r="BQ208" s="94"/>
      <c r="BR208" s="46"/>
      <c r="BS208" s="46"/>
      <c r="BT208" s="46"/>
      <c r="BU208" s="46"/>
      <c r="BV208" s="46"/>
      <c r="BW208" s="46"/>
    </row>
    <row r="209" spans="2:75">
      <c r="B209" s="46"/>
      <c r="C209" s="46"/>
      <c r="D209" s="46"/>
      <c r="E209" s="46"/>
      <c r="F209" s="46"/>
      <c r="G209" s="46"/>
      <c r="H209" s="46"/>
      <c r="BA209" s="46"/>
      <c r="BB209" s="46"/>
      <c r="BC209" s="46"/>
      <c r="BD209" s="46"/>
      <c r="BE209" s="46"/>
      <c r="BF209" s="46"/>
      <c r="BG209" s="46"/>
      <c r="BH209" s="46"/>
      <c r="BI209" s="46"/>
      <c r="BJ209" s="46"/>
      <c r="BK209" s="46"/>
      <c r="BL209" s="46"/>
      <c r="BN209" s="46"/>
      <c r="BO209" s="46"/>
      <c r="BP209" s="46"/>
      <c r="BQ209" s="94"/>
      <c r="BR209" s="46"/>
      <c r="BS209" s="46"/>
      <c r="BT209" s="46"/>
      <c r="BU209" s="46"/>
      <c r="BV209" s="46"/>
      <c r="BW209" s="46"/>
    </row>
    <row r="210" spans="2:75">
      <c r="B210" s="46"/>
      <c r="C210" s="46"/>
      <c r="D210" s="46"/>
      <c r="E210" s="46"/>
      <c r="F210" s="46"/>
      <c r="G210" s="46"/>
      <c r="H210" s="46"/>
      <c r="BA210" s="46"/>
      <c r="BB210" s="46"/>
      <c r="BC210" s="46"/>
      <c r="BD210" s="46"/>
      <c r="BE210" s="46"/>
      <c r="BF210" s="46"/>
      <c r="BG210" s="46"/>
      <c r="BH210" s="46"/>
      <c r="BI210" s="46"/>
      <c r="BJ210" s="46"/>
      <c r="BK210" s="46"/>
      <c r="BL210" s="46"/>
      <c r="BN210" s="46"/>
      <c r="BO210" s="46"/>
      <c r="BP210" s="46"/>
      <c r="BQ210" s="94"/>
      <c r="BR210" s="46"/>
      <c r="BS210" s="46"/>
      <c r="BT210" s="46"/>
      <c r="BU210" s="46"/>
      <c r="BV210" s="46"/>
      <c r="BW210" s="46"/>
    </row>
    <row r="211" spans="2:75">
      <c r="B211" s="46"/>
      <c r="C211" s="46"/>
      <c r="D211" s="46"/>
      <c r="E211" s="46"/>
      <c r="F211" s="46"/>
      <c r="G211" s="46"/>
      <c r="H211" s="46"/>
      <c r="BA211" s="46"/>
      <c r="BB211" s="46"/>
      <c r="BC211" s="46"/>
      <c r="BD211" s="46"/>
      <c r="BE211" s="46"/>
      <c r="BF211" s="46"/>
      <c r="BG211" s="46"/>
      <c r="BH211" s="46"/>
      <c r="BI211" s="46"/>
      <c r="BJ211" s="46"/>
      <c r="BK211" s="46"/>
      <c r="BL211" s="46"/>
      <c r="BN211" s="46"/>
      <c r="BO211" s="46"/>
      <c r="BP211" s="46"/>
      <c r="BQ211" s="94"/>
      <c r="BR211" s="46"/>
      <c r="BS211" s="46"/>
      <c r="BT211" s="46"/>
      <c r="BU211" s="46"/>
      <c r="BV211" s="46"/>
      <c r="BW211" s="46"/>
    </row>
    <row r="212" spans="2:75">
      <c r="B212" s="46"/>
      <c r="C212" s="46"/>
      <c r="D212" s="46"/>
      <c r="E212" s="46"/>
      <c r="F212" s="46"/>
      <c r="G212" s="46"/>
      <c r="H212" s="46"/>
      <c r="BA212" s="46"/>
      <c r="BB212" s="46"/>
      <c r="BC212" s="46"/>
      <c r="BD212" s="46"/>
      <c r="BE212" s="46"/>
      <c r="BF212" s="46"/>
      <c r="BG212" s="46"/>
      <c r="BH212" s="46"/>
      <c r="BI212" s="46"/>
      <c r="BJ212" s="46"/>
      <c r="BK212" s="46"/>
      <c r="BL212" s="46"/>
      <c r="BN212" s="46"/>
      <c r="BO212" s="46"/>
      <c r="BP212" s="46"/>
      <c r="BQ212" s="94"/>
      <c r="BR212" s="46"/>
      <c r="BS212" s="46"/>
      <c r="BT212" s="46"/>
      <c r="BU212" s="46"/>
      <c r="BV212" s="46"/>
      <c r="BW212" s="46"/>
    </row>
    <row r="213" spans="2:75">
      <c r="B213" s="46"/>
      <c r="C213" s="46"/>
      <c r="D213" s="46"/>
      <c r="E213" s="46"/>
      <c r="F213" s="46"/>
      <c r="G213" s="46"/>
      <c r="H213" s="46"/>
      <c r="BA213" s="46"/>
      <c r="BB213" s="46"/>
      <c r="BC213" s="46"/>
      <c r="BD213" s="46"/>
      <c r="BE213" s="46"/>
      <c r="BF213" s="46"/>
      <c r="BG213" s="46"/>
      <c r="BH213" s="46"/>
      <c r="BI213" s="46"/>
      <c r="BJ213" s="46"/>
      <c r="BK213" s="46"/>
      <c r="BL213" s="46"/>
      <c r="BN213" s="46"/>
      <c r="BO213" s="46"/>
      <c r="BP213" s="46"/>
      <c r="BQ213" s="94"/>
      <c r="BR213" s="46"/>
      <c r="BS213" s="46"/>
      <c r="BT213" s="46"/>
      <c r="BU213" s="46"/>
      <c r="BV213" s="46"/>
      <c r="BW213" s="46"/>
    </row>
    <row r="214" spans="2:75">
      <c r="B214" s="46"/>
      <c r="C214" s="46"/>
      <c r="D214" s="46"/>
      <c r="E214" s="46"/>
      <c r="F214" s="46"/>
      <c r="G214" s="46"/>
      <c r="H214" s="46"/>
      <c r="BA214" s="46"/>
      <c r="BB214" s="46"/>
      <c r="BC214" s="46"/>
      <c r="BD214" s="46"/>
      <c r="BE214" s="46"/>
      <c r="BF214" s="46"/>
      <c r="BG214" s="46"/>
      <c r="BH214" s="46"/>
      <c r="BI214" s="46"/>
      <c r="BJ214" s="46"/>
      <c r="BK214" s="46"/>
      <c r="BL214" s="46"/>
      <c r="BN214" s="46"/>
      <c r="BO214" s="46"/>
      <c r="BP214" s="46"/>
      <c r="BQ214" s="94"/>
      <c r="BR214" s="46"/>
      <c r="BS214" s="46"/>
      <c r="BT214" s="46"/>
      <c r="BU214" s="46"/>
      <c r="BV214" s="46"/>
      <c r="BW214" s="46"/>
    </row>
    <row r="215" spans="2:75">
      <c r="B215" s="46"/>
      <c r="C215" s="46"/>
      <c r="D215" s="46"/>
      <c r="E215" s="46"/>
      <c r="F215" s="46"/>
      <c r="G215" s="46"/>
      <c r="H215" s="46"/>
      <c r="BA215" s="46"/>
      <c r="BB215" s="46"/>
      <c r="BC215" s="46"/>
      <c r="BD215" s="46"/>
      <c r="BE215" s="46"/>
      <c r="BF215" s="46"/>
      <c r="BG215" s="46"/>
      <c r="BH215" s="46"/>
      <c r="BI215" s="46"/>
      <c r="BJ215" s="46"/>
      <c r="BK215" s="46"/>
      <c r="BL215" s="46"/>
      <c r="BN215" s="46"/>
      <c r="BO215" s="46"/>
      <c r="BP215" s="46"/>
      <c r="BQ215" s="94"/>
      <c r="BR215" s="46"/>
      <c r="BS215" s="46"/>
      <c r="BT215" s="46"/>
      <c r="BU215" s="46"/>
      <c r="BV215" s="46"/>
      <c r="BW215" s="46"/>
    </row>
    <row r="216" spans="2:75">
      <c r="B216" s="46"/>
      <c r="C216" s="46"/>
      <c r="D216" s="46"/>
      <c r="E216" s="46"/>
      <c r="F216" s="46"/>
      <c r="G216" s="46"/>
      <c r="H216" s="46"/>
      <c r="BA216" s="46"/>
      <c r="BB216" s="46"/>
      <c r="BC216" s="46"/>
      <c r="BD216" s="46"/>
      <c r="BE216" s="46"/>
      <c r="BF216" s="46"/>
      <c r="BG216" s="46"/>
      <c r="BH216" s="46"/>
      <c r="BI216" s="46"/>
      <c r="BJ216" s="46"/>
      <c r="BK216" s="46"/>
      <c r="BL216" s="46"/>
      <c r="BN216" s="46"/>
      <c r="BO216" s="46"/>
      <c r="BP216" s="46"/>
      <c r="BQ216" s="94"/>
      <c r="BR216" s="46"/>
      <c r="BS216" s="46"/>
      <c r="BT216" s="46"/>
      <c r="BU216" s="46"/>
      <c r="BV216" s="46"/>
      <c r="BW216" s="46"/>
    </row>
    <row r="217" spans="2:75">
      <c r="B217" s="46"/>
      <c r="C217" s="46"/>
      <c r="D217" s="46"/>
      <c r="E217" s="46"/>
      <c r="F217" s="46"/>
      <c r="G217" s="46"/>
      <c r="H217" s="46"/>
      <c r="BA217" s="46"/>
      <c r="BB217" s="46"/>
      <c r="BC217" s="46"/>
      <c r="BD217" s="46"/>
      <c r="BE217" s="46"/>
      <c r="BF217" s="46"/>
      <c r="BG217" s="46"/>
      <c r="BH217" s="46"/>
      <c r="BI217" s="46"/>
      <c r="BJ217" s="46"/>
      <c r="BK217" s="46"/>
      <c r="BL217" s="46"/>
      <c r="BN217" s="46"/>
      <c r="BO217" s="46"/>
      <c r="BP217" s="46"/>
      <c r="BQ217" s="94"/>
      <c r="BR217" s="46"/>
      <c r="BS217" s="46"/>
      <c r="BT217" s="46"/>
      <c r="BU217" s="46"/>
      <c r="BV217" s="46"/>
      <c r="BW217" s="46"/>
    </row>
    <row r="218" spans="2:75">
      <c r="B218" s="46"/>
      <c r="C218" s="46"/>
      <c r="D218" s="46"/>
      <c r="E218" s="46"/>
      <c r="F218" s="46"/>
      <c r="G218" s="46"/>
      <c r="H218" s="46"/>
      <c r="BA218" s="46"/>
      <c r="BB218" s="46"/>
      <c r="BC218" s="46"/>
      <c r="BD218" s="46"/>
      <c r="BE218" s="46"/>
      <c r="BF218" s="46"/>
      <c r="BG218" s="46"/>
      <c r="BH218" s="46"/>
      <c r="BI218" s="46"/>
      <c r="BJ218" s="46"/>
      <c r="BK218" s="46"/>
      <c r="BL218" s="46"/>
      <c r="BN218" s="46"/>
      <c r="BO218" s="46"/>
      <c r="BP218" s="46"/>
      <c r="BQ218" s="94"/>
      <c r="BR218" s="46"/>
      <c r="BS218" s="46"/>
      <c r="BT218" s="46"/>
      <c r="BU218" s="46"/>
      <c r="BV218" s="46"/>
      <c r="BW218" s="46"/>
    </row>
    <row r="219" spans="2:75">
      <c r="B219" s="46"/>
      <c r="C219" s="46"/>
      <c r="D219" s="46"/>
      <c r="E219" s="46"/>
      <c r="F219" s="46"/>
      <c r="G219" s="46"/>
      <c r="H219" s="46"/>
      <c r="BA219" s="46"/>
      <c r="BB219" s="46"/>
      <c r="BC219" s="46"/>
      <c r="BD219" s="46"/>
      <c r="BE219" s="46"/>
      <c r="BF219" s="46"/>
      <c r="BG219" s="46"/>
      <c r="BH219" s="46"/>
      <c r="BI219" s="46"/>
      <c r="BJ219" s="46"/>
      <c r="BK219" s="46"/>
      <c r="BL219" s="46"/>
      <c r="BN219" s="46"/>
      <c r="BO219" s="46"/>
      <c r="BP219" s="46"/>
      <c r="BQ219" s="94"/>
      <c r="BR219" s="46"/>
      <c r="BS219" s="46"/>
      <c r="BT219" s="46"/>
      <c r="BU219" s="46"/>
      <c r="BV219" s="46"/>
      <c r="BW219" s="46"/>
    </row>
    <row r="220" spans="2:75">
      <c r="B220" s="46"/>
      <c r="C220" s="46"/>
      <c r="D220" s="46"/>
      <c r="E220" s="46"/>
      <c r="F220" s="46"/>
      <c r="G220" s="46"/>
      <c r="H220" s="46"/>
      <c r="BA220" s="46"/>
      <c r="BB220" s="46"/>
      <c r="BC220" s="46"/>
      <c r="BD220" s="46"/>
      <c r="BE220" s="46"/>
      <c r="BF220" s="46"/>
      <c r="BG220" s="46"/>
      <c r="BH220" s="46"/>
      <c r="BI220" s="46"/>
      <c r="BJ220" s="46"/>
      <c r="BK220" s="46"/>
      <c r="BL220" s="46"/>
      <c r="BN220" s="46"/>
      <c r="BO220" s="46"/>
      <c r="BP220" s="46"/>
      <c r="BQ220" s="94"/>
      <c r="BR220" s="46"/>
      <c r="BS220" s="46"/>
      <c r="BT220" s="46"/>
      <c r="BU220" s="46"/>
      <c r="BV220" s="46"/>
      <c r="BW220" s="46"/>
    </row>
    <row r="221" spans="2:75">
      <c r="B221" s="46"/>
      <c r="C221" s="46"/>
      <c r="D221" s="46"/>
      <c r="E221" s="46"/>
      <c r="F221" s="46"/>
      <c r="G221" s="46"/>
      <c r="H221" s="46"/>
      <c r="BA221" s="46"/>
      <c r="BB221" s="46"/>
      <c r="BC221" s="46"/>
      <c r="BD221" s="46"/>
      <c r="BE221" s="46"/>
      <c r="BF221" s="46"/>
      <c r="BG221" s="46"/>
      <c r="BH221" s="46"/>
      <c r="BI221" s="46"/>
      <c r="BJ221" s="46"/>
      <c r="BK221" s="46"/>
      <c r="BL221" s="46"/>
      <c r="BN221" s="46"/>
      <c r="BO221" s="46"/>
      <c r="BP221" s="46"/>
      <c r="BQ221" s="94"/>
      <c r="BR221" s="46"/>
      <c r="BS221" s="46"/>
      <c r="BT221" s="46"/>
      <c r="BU221" s="46"/>
      <c r="BV221" s="46"/>
      <c r="BW221" s="46"/>
    </row>
    <row r="222" spans="2:75">
      <c r="B222" s="46"/>
      <c r="C222" s="46"/>
      <c r="D222" s="46"/>
      <c r="E222" s="46"/>
      <c r="F222" s="46"/>
      <c r="G222" s="46"/>
      <c r="H222" s="46"/>
      <c r="BA222" s="46"/>
      <c r="BB222" s="46"/>
      <c r="BC222" s="46"/>
      <c r="BD222" s="46"/>
      <c r="BE222" s="46"/>
      <c r="BF222" s="46"/>
      <c r="BG222" s="46"/>
      <c r="BH222" s="46"/>
      <c r="BI222" s="46"/>
      <c r="BJ222" s="46"/>
      <c r="BK222" s="46"/>
      <c r="BL222" s="46"/>
      <c r="BN222" s="46"/>
      <c r="BO222" s="46"/>
      <c r="BP222" s="46"/>
      <c r="BQ222" s="94"/>
      <c r="BR222" s="46"/>
      <c r="BS222" s="46"/>
      <c r="BT222" s="46"/>
      <c r="BU222" s="46"/>
      <c r="BV222" s="46"/>
      <c r="BW222" s="46"/>
    </row>
    <row r="223" spans="2:75">
      <c r="B223" s="46"/>
      <c r="C223" s="46"/>
      <c r="D223" s="46"/>
      <c r="E223" s="46"/>
      <c r="F223" s="46"/>
      <c r="G223" s="46"/>
      <c r="H223" s="46"/>
      <c r="BA223" s="46"/>
      <c r="BB223" s="46"/>
      <c r="BC223" s="46"/>
      <c r="BD223" s="46"/>
      <c r="BE223" s="46"/>
      <c r="BF223" s="46"/>
      <c r="BG223" s="46"/>
      <c r="BH223" s="46"/>
      <c r="BI223" s="46"/>
      <c r="BJ223" s="46"/>
      <c r="BK223" s="46"/>
      <c r="BL223" s="46"/>
      <c r="BN223" s="46"/>
      <c r="BO223" s="46"/>
      <c r="BP223" s="46"/>
      <c r="BQ223" s="94"/>
      <c r="BR223" s="46"/>
      <c r="BS223" s="46"/>
      <c r="BT223" s="46"/>
      <c r="BU223" s="46"/>
      <c r="BV223" s="46"/>
      <c r="BW223" s="46"/>
    </row>
    <row r="224" spans="2:75">
      <c r="B224" s="46"/>
      <c r="C224" s="46"/>
      <c r="D224" s="46"/>
      <c r="E224" s="46"/>
      <c r="F224" s="46"/>
      <c r="G224" s="46"/>
      <c r="H224" s="46"/>
      <c r="BA224" s="46"/>
      <c r="BB224" s="46"/>
      <c r="BC224" s="46"/>
      <c r="BD224" s="46"/>
      <c r="BE224" s="46"/>
      <c r="BF224" s="46"/>
      <c r="BG224" s="46"/>
      <c r="BH224" s="46"/>
      <c r="BI224" s="46"/>
      <c r="BJ224" s="46"/>
      <c r="BK224" s="46"/>
      <c r="BL224" s="46"/>
      <c r="BN224" s="46"/>
      <c r="BO224" s="46"/>
      <c r="BP224" s="46"/>
      <c r="BQ224" s="94"/>
      <c r="BR224" s="46"/>
      <c r="BS224" s="46"/>
      <c r="BT224" s="46"/>
      <c r="BU224" s="46"/>
      <c r="BV224" s="46"/>
      <c r="BW224" s="46"/>
    </row>
    <row r="225" spans="2:75">
      <c r="B225" s="46"/>
      <c r="C225" s="46"/>
      <c r="D225" s="46"/>
      <c r="E225" s="46"/>
      <c r="F225" s="46"/>
      <c r="G225" s="46"/>
      <c r="H225" s="46"/>
      <c r="BA225" s="46"/>
      <c r="BB225" s="46"/>
      <c r="BC225" s="46"/>
      <c r="BD225" s="46"/>
      <c r="BE225" s="46"/>
      <c r="BF225" s="46"/>
      <c r="BG225" s="46"/>
      <c r="BH225" s="46"/>
      <c r="BI225" s="46"/>
      <c r="BJ225" s="46"/>
      <c r="BK225" s="46"/>
      <c r="BL225" s="46"/>
      <c r="BN225" s="46"/>
      <c r="BO225" s="46"/>
      <c r="BP225" s="46"/>
      <c r="BQ225" s="94"/>
      <c r="BR225" s="46"/>
      <c r="BS225" s="46"/>
      <c r="BT225" s="46"/>
      <c r="BU225" s="46"/>
      <c r="BV225" s="46"/>
      <c r="BW225" s="46"/>
    </row>
    <row r="226" spans="2:75">
      <c r="B226" s="46"/>
      <c r="C226" s="46"/>
      <c r="D226" s="46"/>
      <c r="E226" s="46"/>
      <c r="F226" s="46"/>
      <c r="G226" s="46"/>
      <c r="H226" s="46"/>
      <c r="BA226" s="46"/>
      <c r="BB226" s="46"/>
      <c r="BC226" s="46"/>
      <c r="BD226" s="46"/>
      <c r="BE226" s="46"/>
      <c r="BF226" s="46"/>
      <c r="BG226" s="46"/>
      <c r="BH226" s="46"/>
      <c r="BI226" s="46"/>
      <c r="BJ226" s="46"/>
      <c r="BK226" s="46"/>
      <c r="BL226" s="46"/>
      <c r="BN226" s="46"/>
      <c r="BO226" s="46"/>
      <c r="BP226" s="46"/>
      <c r="BQ226" s="94"/>
      <c r="BR226" s="46"/>
      <c r="BS226" s="46"/>
      <c r="BT226" s="46"/>
      <c r="BU226" s="46"/>
      <c r="BV226" s="46"/>
      <c r="BW226" s="46"/>
    </row>
    <row r="227" spans="2:75">
      <c r="B227" s="46"/>
      <c r="C227" s="46"/>
      <c r="D227" s="46"/>
      <c r="E227" s="46"/>
      <c r="F227" s="46"/>
      <c r="G227" s="46"/>
      <c r="H227" s="46"/>
      <c r="BA227" s="46"/>
      <c r="BB227" s="46"/>
      <c r="BC227" s="46"/>
      <c r="BD227" s="46"/>
      <c r="BE227" s="46"/>
      <c r="BF227" s="46"/>
      <c r="BG227" s="46"/>
      <c r="BH227" s="46"/>
      <c r="BI227" s="46"/>
      <c r="BJ227" s="46"/>
      <c r="BK227" s="46"/>
      <c r="BL227" s="46"/>
      <c r="BN227" s="46"/>
      <c r="BO227" s="46"/>
      <c r="BP227" s="46"/>
      <c r="BQ227" s="94"/>
      <c r="BR227" s="46"/>
      <c r="BS227" s="46"/>
      <c r="BT227" s="46"/>
      <c r="BU227" s="46"/>
      <c r="BV227" s="46"/>
      <c r="BW227" s="46"/>
    </row>
    <row r="228" spans="2:75">
      <c r="B228" s="46"/>
      <c r="C228" s="46"/>
      <c r="D228" s="46"/>
      <c r="E228" s="46"/>
      <c r="F228" s="46"/>
      <c r="G228" s="46"/>
      <c r="H228" s="46"/>
      <c r="BA228" s="46"/>
      <c r="BB228" s="46"/>
      <c r="BC228" s="46"/>
      <c r="BD228" s="46"/>
      <c r="BE228" s="46"/>
      <c r="BF228" s="46"/>
      <c r="BG228" s="46"/>
      <c r="BH228" s="46"/>
      <c r="BI228" s="46"/>
      <c r="BJ228" s="46"/>
      <c r="BK228" s="46"/>
      <c r="BL228" s="46"/>
      <c r="BN228" s="46"/>
      <c r="BO228" s="46"/>
      <c r="BP228" s="46"/>
      <c r="BQ228" s="94"/>
      <c r="BR228" s="46"/>
      <c r="BS228" s="46"/>
      <c r="BT228" s="46"/>
      <c r="BU228" s="46"/>
      <c r="BV228" s="46"/>
      <c r="BW228" s="46"/>
    </row>
    <row r="229" spans="2:75">
      <c r="B229" s="46"/>
      <c r="C229" s="46"/>
      <c r="D229" s="46"/>
      <c r="E229" s="46"/>
      <c r="F229" s="46"/>
      <c r="G229" s="46"/>
      <c r="H229" s="46"/>
      <c r="BA229" s="46"/>
      <c r="BB229" s="46"/>
      <c r="BC229" s="46"/>
      <c r="BD229" s="46"/>
      <c r="BE229" s="46"/>
      <c r="BF229" s="46"/>
      <c r="BG229" s="46"/>
      <c r="BH229" s="46"/>
      <c r="BI229" s="46"/>
      <c r="BJ229" s="46"/>
      <c r="BK229" s="46"/>
      <c r="BL229" s="46"/>
      <c r="BN229" s="46"/>
      <c r="BO229" s="46"/>
      <c r="BP229" s="46"/>
      <c r="BQ229" s="94"/>
      <c r="BR229" s="46"/>
      <c r="BS229" s="46"/>
      <c r="BT229" s="46"/>
      <c r="BU229" s="46"/>
      <c r="BV229" s="46"/>
      <c r="BW229" s="46"/>
    </row>
    <row r="230" spans="2:75">
      <c r="B230" s="46"/>
      <c r="C230" s="46"/>
      <c r="D230" s="46"/>
      <c r="E230" s="46"/>
      <c r="F230" s="46"/>
      <c r="G230" s="46"/>
      <c r="H230" s="46"/>
      <c r="BA230" s="46"/>
      <c r="BB230" s="46"/>
      <c r="BC230" s="46"/>
      <c r="BD230" s="46"/>
      <c r="BE230" s="46"/>
      <c r="BF230" s="46"/>
      <c r="BG230" s="46"/>
      <c r="BH230" s="46"/>
      <c r="BI230" s="46"/>
      <c r="BJ230" s="46"/>
      <c r="BK230" s="46"/>
      <c r="BL230" s="46"/>
      <c r="BN230" s="46"/>
      <c r="BO230" s="46"/>
      <c r="BP230" s="46"/>
      <c r="BQ230" s="94"/>
      <c r="BR230" s="46"/>
      <c r="BS230" s="46"/>
      <c r="BT230" s="46"/>
      <c r="BU230" s="46"/>
      <c r="BV230" s="46"/>
      <c r="BW230" s="46"/>
    </row>
    <row r="231" spans="2:75">
      <c r="B231" s="46"/>
      <c r="C231" s="46"/>
      <c r="D231" s="46"/>
      <c r="E231" s="46"/>
      <c r="F231" s="46"/>
      <c r="G231" s="46"/>
      <c r="H231" s="46"/>
      <c r="BA231" s="46"/>
      <c r="BB231" s="46"/>
      <c r="BC231" s="46"/>
      <c r="BD231" s="46"/>
      <c r="BE231" s="46"/>
      <c r="BF231" s="46"/>
      <c r="BG231" s="46"/>
      <c r="BH231" s="46"/>
      <c r="BI231" s="46"/>
      <c r="BJ231" s="46"/>
      <c r="BK231" s="46"/>
      <c r="BL231" s="46"/>
      <c r="BN231" s="46"/>
      <c r="BO231" s="46"/>
      <c r="BP231" s="46"/>
      <c r="BQ231" s="94"/>
      <c r="BR231" s="46"/>
      <c r="BS231" s="46"/>
      <c r="BT231" s="46"/>
      <c r="BU231" s="46"/>
      <c r="BV231" s="46"/>
      <c r="BW231" s="46"/>
    </row>
    <row r="232" spans="2:75">
      <c r="B232" s="46"/>
      <c r="C232" s="46"/>
      <c r="D232" s="46"/>
      <c r="E232" s="46"/>
      <c r="F232" s="46"/>
      <c r="G232" s="46"/>
      <c r="H232" s="46"/>
      <c r="BA232" s="46"/>
      <c r="BB232" s="46"/>
      <c r="BC232" s="46"/>
      <c r="BD232" s="46"/>
      <c r="BE232" s="46"/>
      <c r="BF232" s="46"/>
      <c r="BG232" s="46"/>
      <c r="BH232" s="46"/>
      <c r="BI232" s="46"/>
      <c r="BJ232" s="46"/>
      <c r="BK232" s="46"/>
      <c r="BL232" s="46"/>
      <c r="BN232" s="46"/>
      <c r="BO232" s="46"/>
      <c r="BP232" s="46"/>
      <c r="BQ232" s="94"/>
      <c r="BR232" s="46"/>
      <c r="BS232" s="46"/>
      <c r="BT232" s="46"/>
      <c r="BU232" s="46"/>
      <c r="BV232" s="46"/>
      <c r="BW232" s="46"/>
    </row>
    <row r="233" spans="2:75">
      <c r="B233" s="46"/>
      <c r="C233" s="46"/>
      <c r="D233" s="46"/>
      <c r="E233" s="46"/>
      <c r="F233" s="46"/>
      <c r="G233" s="46"/>
      <c r="H233" s="46"/>
      <c r="BA233" s="46"/>
      <c r="BB233" s="46"/>
      <c r="BC233" s="46"/>
      <c r="BD233" s="46"/>
      <c r="BE233" s="46"/>
      <c r="BF233" s="46"/>
      <c r="BG233" s="46"/>
      <c r="BH233" s="46"/>
      <c r="BI233" s="46"/>
      <c r="BJ233" s="46"/>
      <c r="BK233" s="46"/>
      <c r="BL233" s="46"/>
      <c r="BN233" s="46"/>
      <c r="BO233" s="46"/>
      <c r="BP233" s="46"/>
      <c r="BQ233" s="94"/>
      <c r="BR233" s="46"/>
      <c r="BS233" s="46"/>
      <c r="BT233" s="46"/>
      <c r="BU233" s="46"/>
      <c r="BV233" s="46"/>
      <c r="BW233" s="46"/>
    </row>
    <row r="234" spans="2:75">
      <c r="B234" s="46"/>
      <c r="C234" s="46"/>
      <c r="D234" s="46"/>
      <c r="E234" s="46"/>
      <c r="F234" s="46"/>
      <c r="G234" s="46"/>
      <c r="H234" s="46"/>
      <c r="BA234" s="46"/>
      <c r="BB234" s="46"/>
      <c r="BC234" s="46"/>
      <c r="BD234" s="46"/>
      <c r="BE234" s="46"/>
      <c r="BF234" s="46"/>
      <c r="BG234" s="46"/>
      <c r="BH234" s="46"/>
      <c r="BI234" s="46"/>
      <c r="BJ234" s="46"/>
      <c r="BK234" s="46"/>
      <c r="BL234" s="46"/>
      <c r="BN234" s="46"/>
      <c r="BO234" s="46"/>
      <c r="BP234" s="46"/>
      <c r="BQ234" s="94"/>
      <c r="BR234" s="46"/>
      <c r="BS234" s="46"/>
      <c r="BT234" s="46"/>
      <c r="BU234" s="46"/>
      <c r="BV234" s="46"/>
      <c r="BW234" s="46"/>
    </row>
    <row r="235" spans="2:75">
      <c r="B235" s="46"/>
      <c r="C235" s="46"/>
      <c r="D235" s="46"/>
      <c r="E235" s="46"/>
      <c r="F235" s="46"/>
      <c r="G235" s="46"/>
      <c r="H235" s="46"/>
      <c r="BA235" s="46"/>
      <c r="BB235" s="46"/>
      <c r="BC235" s="46"/>
      <c r="BD235" s="46"/>
      <c r="BE235" s="46"/>
      <c r="BF235" s="46"/>
      <c r="BG235" s="46"/>
      <c r="BH235" s="46"/>
      <c r="BI235" s="46"/>
      <c r="BJ235" s="46"/>
      <c r="BK235" s="46"/>
      <c r="BL235" s="46"/>
      <c r="BN235" s="46"/>
      <c r="BO235" s="46"/>
      <c r="BP235" s="46"/>
      <c r="BQ235" s="94"/>
      <c r="BR235" s="46"/>
      <c r="BS235" s="46"/>
      <c r="BT235" s="46"/>
      <c r="BU235" s="46"/>
      <c r="BV235" s="46"/>
      <c r="BW235" s="46"/>
    </row>
    <row r="236" spans="2:75">
      <c r="B236" s="46"/>
      <c r="C236" s="46"/>
      <c r="D236" s="46"/>
      <c r="E236" s="46"/>
      <c r="F236" s="46"/>
      <c r="G236" s="46"/>
      <c r="H236" s="46"/>
      <c r="BA236" s="46"/>
      <c r="BB236" s="46"/>
      <c r="BC236" s="46"/>
      <c r="BD236" s="46"/>
      <c r="BE236" s="46"/>
      <c r="BF236" s="46"/>
      <c r="BG236" s="46"/>
      <c r="BH236" s="46"/>
      <c r="BI236" s="46"/>
      <c r="BJ236" s="46"/>
      <c r="BK236" s="46"/>
      <c r="BL236" s="46"/>
      <c r="BN236" s="46"/>
      <c r="BO236" s="46"/>
      <c r="BP236" s="46"/>
      <c r="BQ236" s="94"/>
      <c r="BR236" s="46"/>
      <c r="BS236" s="46"/>
      <c r="BT236" s="46"/>
      <c r="BU236" s="46"/>
      <c r="BV236" s="46"/>
      <c r="BW236" s="46"/>
    </row>
    <row r="237" spans="2:75">
      <c r="B237" s="46"/>
      <c r="C237" s="46"/>
      <c r="D237" s="46"/>
      <c r="E237" s="46"/>
      <c r="F237" s="46"/>
      <c r="G237" s="46"/>
      <c r="H237" s="46"/>
      <c r="BA237" s="46"/>
      <c r="BB237" s="46"/>
      <c r="BC237" s="46"/>
      <c r="BD237" s="46"/>
      <c r="BE237" s="46"/>
      <c r="BF237" s="46"/>
      <c r="BG237" s="46"/>
      <c r="BH237" s="46"/>
      <c r="BI237" s="46"/>
      <c r="BJ237" s="46"/>
      <c r="BK237" s="46"/>
      <c r="BL237" s="46"/>
      <c r="BN237" s="46"/>
      <c r="BO237" s="46"/>
      <c r="BP237" s="46"/>
      <c r="BQ237" s="94"/>
      <c r="BR237" s="46"/>
      <c r="BS237" s="46"/>
      <c r="BT237" s="46"/>
      <c r="BU237" s="46"/>
      <c r="BV237" s="46"/>
      <c r="BW237" s="46"/>
    </row>
    <row r="238" spans="2:75">
      <c r="B238" s="46"/>
      <c r="C238" s="46"/>
      <c r="D238" s="46"/>
      <c r="E238" s="46"/>
      <c r="F238" s="46"/>
      <c r="G238" s="46"/>
      <c r="H238" s="46"/>
      <c r="BA238" s="46"/>
      <c r="BB238" s="46"/>
      <c r="BC238" s="46"/>
      <c r="BD238" s="46"/>
      <c r="BE238" s="46"/>
      <c r="BF238" s="46"/>
      <c r="BG238" s="46"/>
      <c r="BH238" s="46"/>
      <c r="BI238" s="46"/>
      <c r="BJ238" s="46"/>
      <c r="BK238" s="46"/>
      <c r="BL238" s="46"/>
      <c r="BN238" s="46"/>
      <c r="BO238" s="46"/>
      <c r="BP238" s="46"/>
      <c r="BQ238" s="94"/>
      <c r="BR238" s="46"/>
      <c r="BS238" s="46"/>
      <c r="BT238" s="46"/>
      <c r="BU238" s="46"/>
      <c r="BV238" s="46"/>
      <c r="BW238" s="46"/>
    </row>
    <row r="239" spans="2:75">
      <c r="B239" s="46"/>
      <c r="C239" s="46"/>
      <c r="D239" s="46"/>
      <c r="E239" s="46"/>
      <c r="F239" s="46"/>
      <c r="G239" s="46"/>
      <c r="H239" s="46"/>
      <c r="BA239" s="46"/>
      <c r="BB239" s="46"/>
      <c r="BC239" s="46"/>
      <c r="BD239" s="46"/>
      <c r="BE239" s="46"/>
      <c r="BF239" s="46"/>
      <c r="BG239" s="46"/>
      <c r="BH239" s="46"/>
      <c r="BI239" s="46"/>
      <c r="BJ239" s="46"/>
      <c r="BK239" s="46"/>
      <c r="BL239" s="46"/>
      <c r="BN239" s="46"/>
      <c r="BO239" s="46"/>
      <c r="BP239" s="46"/>
      <c r="BQ239" s="94"/>
      <c r="BR239" s="46"/>
      <c r="BS239" s="46"/>
      <c r="BT239" s="46"/>
      <c r="BU239" s="46"/>
      <c r="BV239" s="46"/>
      <c r="BW239" s="46"/>
    </row>
    <row r="240" spans="2:75">
      <c r="B240" s="46"/>
      <c r="C240" s="46"/>
      <c r="D240" s="46"/>
      <c r="E240" s="46"/>
      <c r="F240" s="46"/>
      <c r="G240" s="46"/>
      <c r="H240" s="46"/>
      <c r="BA240" s="46"/>
      <c r="BB240" s="46"/>
      <c r="BC240" s="46"/>
      <c r="BD240" s="46"/>
      <c r="BE240" s="46"/>
      <c r="BF240" s="46"/>
      <c r="BG240" s="46"/>
      <c r="BH240" s="46"/>
      <c r="BI240" s="46"/>
      <c r="BJ240" s="46"/>
      <c r="BK240" s="46"/>
      <c r="BL240" s="46"/>
      <c r="BN240" s="46"/>
      <c r="BO240" s="46"/>
      <c r="BP240" s="46"/>
      <c r="BQ240" s="94"/>
      <c r="BR240" s="46"/>
      <c r="BS240" s="46"/>
      <c r="BT240" s="46"/>
      <c r="BU240" s="46"/>
      <c r="BV240" s="46"/>
      <c r="BW240" s="46"/>
    </row>
    <row r="241" spans="2:75">
      <c r="B241" s="46"/>
      <c r="C241" s="46"/>
      <c r="D241" s="46"/>
      <c r="E241" s="46"/>
      <c r="F241" s="46"/>
      <c r="G241" s="46"/>
      <c r="H241" s="46"/>
      <c r="BA241" s="46"/>
      <c r="BB241" s="46"/>
      <c r="BC241" s="46"/>
      <c r="BD241" s="46"/>
      <c r="BE241" s="46"/>
      <c r="BF241" s="46"/>
      <c r="BG241" s="46"/>
      <c r="BH241" s="46"/>
      <c r="BI241" s="46"/>
      <c r="BJ241" s="46"/>
      <c r="BK241" s="46"/>
      <c r="BL241" s="46"/>
      <c r="BN241" s="46"/>
      <c r="BO241" s="46"/>
      <c r="BP241" s="46"/>
      <c r="BQ241" s="94"/>
      <c r="BR241" s="46"/>
      <c r="BS241" s="46"/>
      <c r="BT241" s="46"/>
      <c r="BU241" s="46"/>
      <c r="BV241" s="46"/>
      <c r="BW241" s="46"/>
    </row>
    <row r="242" spans="2:75">
      <c r="B242" s="46"/>
      <c r="C242" s="46"/>
      <c r="D242" s="46"/>
      <c r="E242" s="46"/>
      <c r="F242" s="46"/>
      <c r="G242" s="46"/>
      <c r="H242" s="46"/>
      <c r="BA242" s="46"/>
      <c r="BB242" s="46"/>
      <c r="BC242" s="46"/>
      <c r="BD242" s="46"/>
      <c r="BE242" s="46"/>
      <c r="BF242" s="46"/>
      <c r="BG242" s="46"/>
      <c r="BH242" s="46"/>
      <c r="BI242" s="46"/>
      <c r="BJ242" s="46"/>
      <c r="BK242" s="46"/>
      <c r="BL242" s="46"/>
      <c r="BN242" s="46"/>
      <c r="BO242" s="46"/>
      <c r="BP242" s="46"/>
      <c r="BQ242" s="94"/>
      <c r="BR242" s="46"/>
      <c r="BS242" s="46"/>
      <c r="BT242" s="46"/>
      <c r="BU242" s="46"/>
      <c r="BV242" s="46"/>
      <c r="BW242" s="46"/>
    </row>
    <row r="243" spans="2:75">
      <c r="B243" s="46"/>
      <c r="C243" s="46"/>
      <c r="D243" s="46"/>
      <c r="E243" s="46"/>
      <c r="F243" s="46"/>
      <c r="G243" s="46"/>
      <c r="H243" s="46"/>
      <c r="BA243" s="46"/>
      <c r="BB243" s="46"/>
      <c r="BC243" s="46"/>
      <c r="BD243" s="46"/>
      <c r="BE243" s="46"/>
      <c r="BF243" s="46"/>
      <c r="BG243" s="46"/>
      <c r="BH243" s="46"/>
      <c r="BI243" s="46"/>
      <c r="BJ243" s="46"/>
      <c r="BK243" s="46"/>
      <c r="BL243" s="46"/>
      <c r="BN243" s="46"/>
      <c r="BO243" s="46"/>
      <c r="BP243" s="46"/>
      <c r="BQ243" s="94"/>
      <c r="BR243" s="46"/>
      <c r="BS243" s="46"/>
      <c r="BT243" s="46"/>
      <c r="BU243" s="46"/>
      <c r="BV243" s="46"/>
      <c r="BW243" s="46"/>
    </row>
    <row r="244" spans="2:75">
      <c r="B244" s="46"/>
      <c r="C244" s="46"/>
      <c r="D244" s="46"/>
      <c r="E244" s="46"/>
      <c r="F244" s="46"/>
      <c r="G244" s="46"/>
      <c r="H244" s="46"/>
      <c r="BA244" s="46"/>
      <c r="BB244" s="46"/>
      <c r="BC244" s="46"/>
      <c r="BD244" s="46"/>
      <c r="BE244" s="46"/>
      <c r="BF244" s="46"/>
      <c r="BG244" s="46"/>
      <c r="BH244" s="46"/>
      <c r="BI244" s="46"/>
      <c r="BJ244" s="46"/>
      <c r="BK244" s="46"/>
      <c r="BL244" s="46"/>
      <c r="BN244" s="46"/>
      <c r="BO244" s="46"/>
      <c r="BP244" s="46"/>
      <c r="BQ244" s="94"/>
      <c r="BR244" s="46"/>
      <c r="BS244" s="46"/>
      <c r="BT244" s="46"/>
      <c r="BU244" s="46"/>
      <c r="BV244" s="46"/>
      <c r="BW244" s="46"/>
    </row>
    <row r="245" spans="2:75">
      <c r="B245" s="46"/>
      <c r="C245" s="46"/>
      <c r="D245" s="46"/>
      <c r="E245" s="46"/>
      <c r="F245" s="46"/>
      <c r="G245" s="46"/>
      <c r="H245" s="46"/>
      <c r="BA245" s="46"/>
      <c r="BB245" s="46"/>
      <c r="BC245" s="46"/>
      <c r="BD245" s="46"/>
      <c r="BE245" s="46"/>
      <c r="BF245" s="46"/>
      <c r="BG245" s="46"/>
      <c r="BH245" s="46"/>
      <c r="BI245" s="46"/>
      <c r="BJ245" s="46"/>
      <c r="BK245" s="46"/>
      <c r="BL245" s="46"/>
      <c r="BN245" s="46"/>
      <c r="BO245" s="46"/>
      <c r="BP245" s="46"/>
      <c r="BQ245" s="94"/>
      <c r="BR245" s="46"/>
      <c r="BS245" s="46"/>
      <c r="BT245" s="46"/>
      <c r="BU245" s="46"/>
      <c r="BV245" s="46"/>
      <c r="BW245" s="46"/>
    </row>
    <row r="246" spans="2:75">
      <c r="B246" s="46"/>
      <c r="C246" s="46"/>
      <c r="D246" s="46"/>
      <c r="E246" s="46"/>
      <c r="F246" s="46"/>
      <c r="G246" s="46"/>
      <c r="H246" s="46"/>
      <c r="BA246" s="46"/>
      <c r="BB246" s="46"/>
      <c r="BC246" s="46"/>
      <c r="BD246" s="46"/>
      <c r="BE246" s="46"/>
      <c r="BF246" s="46"/>
      <c r="BG246" s="46"/>
      <c r="BH246" s="46"/>
      <c r="BI246" s="46"/>
      <c r="BJ246" s="46"/>
      <c r="BK246" s="46"/>
      <c r="BL246" s="46"/>
      <c r="BN246" s="46"/>
      <c r="BO246" s="46"/>
      <c r="BP246" s="46"/>
      <c r="BQ246" s="94"/>
      <c r="BR246" s="46"/>
      <c r="BS246" s="46"/>
      <c r="BT246" s="46"/>
      <c r="BU246" s="46"/>
      <c r="BV246" s="46"/>
      <c r="BW246" s="46"/>
    </row>
    <row r="247" spans="2:75">
      <c r="B247" s="46"/>
      <c r="C247" s="46"/>
      <c r="D247" s="46"/>
      <c r="E247" s="46"/>
      <c r="F247" s="46"/>
      <c r="G247" s="46"/>
      <c r="H247" s="46"/>
      <c r="BA247" s="46"/>
      <c r="BB247" s="46"/>
      <c r="BC247" s="46"/>
      <c r="BD247" s="46"/>
      <c r="BE247" s="46"/>
      <c r="BF247" s="46"/>
      <c r="BG247" s="46"/>
      <c r="BH247" s="46"/>
      <c r="BI247" s="46"/>
      <c r="BJ247" s="46"/>
      <c r="BK247" s="46"/>
      <c r="BL247" s="46"/>
      <c r="BN247" s="46"/>
      <c r="BO247" s="46"/>
      <c r="BP247" s="46"/>
      <c r="BQ247" s="94"/>
      <c r="BR247" s="46"/>
      <c r="BS247" s="46"/>
      <c r="BT247" s="46"/>
      <c r="BU247" s="46"/>
      <c r="BV247" s="46"/>
      <c r="BW247" s="46"/>
    </row>
    <row r="248" spans="2:75">
      <c r="B248" s="46"/>
      <c r="C248" s="46"/>
      <c r="D248" s="46"/>
      <c r="E248" s="46"/>
      <c r="F248" s="46"/>
      <c r="G248" s="46"/>
      <c r="H248" s="46"/>
      <c r="BA248" s="46"/>
      <c r="BB248" s="46"/>
      <c r="BC248" s="46"/>
      <c r="BD248" s="46"/>
      <c r="BE248" s="46"/>
      <c r="BF248" s="46"/>
      <c r="BG248" s="46"/>
      <c r="BH248" s="46"/>
      <c r="BI248" s="46"/>
      <c r="BJ248" s="46"/>
      <c r="BK248" s="46"/>
      <c r="BL248" s="46"/>
      <c r="BN248" s="46"/>
      <c r="BO248" s="46"/>
      <c r="BP248" s="46"/>
      <c r="BQ248" s="94"/>
      <c r="BR248" s="46"/>
      <c r="BS248" s="46"/>
      <c r="BT248" s="46"/>
      <c r="BU248" s="46"/>
      <c r="BV248" s="46"/>
      <c r="BW248" s="46"/>
    </row>
    <row r="249" spans="2:75">
      <c r="B249" s="46"/>
      <c r="C249" s="46"/>
      <c r="D249" s="46"/>
      <c r="E249" s="46"/>
      <c r="F249" s="46"/>
      <c r="G249" s="46"/>
      <c r="H249" s="46"/>
      <c r="BA249" s="46"/>
      <c r="BB249" s="46"/>
      <c r="BC249" s="46"/>
      <c r="BD249" s="46"/>
      <c r="BE249" s="46"/>
      <c r="BF249" s="46"/>
      <c r="BG249" s="46"/>
      <c r="BH249" s="46"/>
      <c r="BI249" s="46"/>
      <c r="BJ249" s="46"/>
      <c r="BK249" s="46"/>
      <c r="BL249" s="46"/>
      <c r="BN249" s="46"/>
      <c r="BO249" s="46"/>
      <c r="BP249" s="46"/>
      <c r="BQ249" s="94"/>
      <c r="BR249" s="46"/>
      <c r="BS249" s="46"/>
      <c r="BT249" s="46"/>
      <c r="BU249" s="46"/>
      <c r="BV249" s="46"/>
      <c r="BW249" s="46"/>
    </row>
    <row r="250" spans="2:75">
      <c r="B250" s="46"/>
      <c r="C250" s="46"/>
      <c r="D250" s="46"/>
      <c r="E250" s="46"/>
      <c r="F250" s="46"/>
      <c r="G250" s="46"/>
      <c r="H250" s="46"/>
      <c r="BA250" s="46"/>
      <c r="BB250" s="46"/>
      <c r="BC250" s="46"/>
      <c r="BD250" s="46"/>
      <c r="BE250" s="46"/>
      <c r="BF250" s="46"/>
      <c r="BG250" s="46"/>
      <c r="BH250" s="46"/>
      <c r="BI250" s="46"/>
      <c r="BJ250" s="46"/>
      <c r="BK250" s="46"/>
      <c r="BL250" s="46"/>
      <c r="BN250" s="46"/>
      <c r="BO250" s="46"/>
      <c r="BP250" s="46"/>
      <c r="BQ250" s="94"/>
      <c r="BR250" s="46"/>
      <c r="BS250" s="46"/>
      <c r="BT250" s="46"/>
      <c r="BU250" s="46"/>
      <c r="BV250" s="46"/>
      <c r="BW250" s="46"/>
    </row>
    <row r="251" spans="2:75">
      <c r="B251" s="46"/>
      <c r="C251" s="46"/>
      <c r="D251" s="46"/>
      <c r="E251" s="46"/>
      <c r="F251" s="46"/>
      <c r="G251" s="46"/>
      <c r="H251" s="46"/>
      <c r="BA251" s="46"/>
      <c r="BB251" s="46"/>
      <c r="BC251" s="46"/>
      <c r="BD251" s="46"/>
      <c r="BE251" s="46"/>
      <c r="BF251" s="46"/>
      <c r="BG251" s="46"/>
      <c r="BH251" s="46"/>
      <c r="BI251" s="46"/>
      <c r="BJ251" s="46"/>
      <c r="BK251" s="46"/>
      <c r="BL251" s="46"/>
      <c r="BN251" s="46"/>
      <c r="BO251" s="46"/>
      <c r="BP251" s="46"/>
      <c r="BQ251" s="94"/>
      <c r="BR251" s="46"/>
      <c r="BS251" s="46"/>
      <c r="BT251" s="46"/>
      <c r="BU251" s="46"/>
      <c r="BV251" s="46"/>
      <c r="BW251" s="46"/>
    </row>
    <row r="252" spans="2:75">
      <c r="B252" s="46"/>
      <c r="C252" s="46"/>
      <c r="D252" s="46"/>
      <c r="E252" s="46"/>
      <c r="F252" s="46"/>
      <c r="G252" s="46"/>
      <c r="H252" s="46"/>
      <c r="BA252" s="46"/>
      <c r="BB252" s="46"/>
      <c r="BC252" s="46"/>
      <c r="BD252" s="46"/>
      <c r="BE252" s="46"/>
      <c r="BF252" s="46"/>
      <c r="BG252" s="46"/>
      <c r="BH252" s="46"/>
      <c r="BI252" s="46"/>
      <c r="BJ252" s="46"/>
      <c r="BK252" s="46"/>
      <c r="BL252" s="46"/>
      <c r="BN252" s="46"/>
      <c r="BO252" s="46"/>
      <c r="BP252" s="46"/>
      <c r="BQ252" s="94"/>
      <c r="BR252" s="46"/>
      <c r="BS252" s="46"/>
      <c r="BT252" s="46"/>
      <c r="BU252" s="46"/>
      <c r="BV252" s="46"/>
      <c r="BW252" s="46"/>
    </row>
    <row r="253" spans="2:75">
      <c r="B253" s="46"/>
      <c r="C253" s="46"/>
      <c r="D253" s="46"/>
      <c r="E253" s="46"/>
      <c r="F253" s="46"/>
      <c r="G253" s="46"/>
      <c r="H253" s="46"/>
      <c r="BA253" s="46"/>
      <c r="BB253" s="46"/>
      <c r="BC253" s="46"/>
      <c r="BD253" s="46"/>
      <c r="BE253" s="46"/>
      <c r="BF253" s="46"/>
      <c r="BG253" s="46"/>
      <c r="BH253" s="46"/>
      <c r="BI253" s="46"/>
      <c r="BJ253" s="46"/>
      <c r="BK253" s="46"/>
      <c r="BL253" s="46"/>
      <c r="BN253" s="46"/>
      <c r="BO253" s="46"/>
      <c r="BP253" s="46"/>
      <c r="BQ253" s="94"/>
      <c r="BR253" s="46"/>
      <c r="BS253" s="46"/>
      <c r="BT253" s="46"/>
      <c r="BU253" s="46"/>
      <c r="BV253" s="46"/>
      <c r="BW253" s="46"/>
    </row>
    <row r="254" spans="2:75">
      <c r="B254" s="46"/>
      <c r="C254" s="46"/>
      <c r="D254" s="46"/>
      <c r="E254" s="46"/>
      <c r="F254" s="46"/>
      <c r="G254" s="46"/>
      <c r="H254" s="46"/>
      <c r="BA254" s="46"/>
      <c r="BB254" s="46"/>
      <c r="BC254" s="46"/>
      <c r="BD254" s="46"/>
      <c r="BE254" s="46"/>
      <c r="BF254" s="46"/>
      <c r="BG254" s="46"/>
      <c r="BH254" s="46"/>
      <c r="BI254" s="46"/>
      <c r="BJ254" s="46"/>
      <c r="BK254" s="46"/>
      <c r="BL254" s="46"/>
      <c r="BN254" s="46"/>
      <c r="BO254" s="46"/>
      <c r="BP254" s="46"/>
      <c r="BQ254" s="94"/>
      <c r="BR254" s="46"/>
      <c r="BS254" s="46"/>
      <c r="BT254" s="46"/>
      <c r="BU254" s="46"/>
      <c r="BV254" s="46"/>
      <c r="BW254" s="46"/>
    </row>
    <row r="255" spans="2:75">
      <c r="B255" s="46"/>
      <c r="C255" s="46"/>
      <c r="D255" s="46"/>
      <c r="E255" s="46"/>
      <c r="F255" s="46"/>
      <c r="G255" s="46"/>
      <c r="H255" s="46"/>
      <c r="BA255" s="46"/>
      <c r="BB255" s="46"/>
      <c r="BC255" s="46"/>
      <c r="BD255" s="46"/>
      <c r="BE255" s="46"/>
      <c r="BF255" s="46"/>
      <c r="BG255" s="46"/>
      <c r="BH255" s="46"/>
      <c r="BI255" s="46"/>
      <c r="BJ255" s="46"/>
      <c r="BK255" s="46"/>
      <c r="BL255" s="46"/>
      <c r="BN255" s="46"/>
      <c r="BO255" s="46"/>
      <c r="BP255" s="46"/>
      <c r="BQ255" s="94"/>
      <c r="BR255" s="46"/>
      <c r="BS255" s="46"/>
      <c r="BT255" s="46"/>
      <c r="BU255" s="46"/>
      <c r="BV255" s="46"/>
      <c r="BW255" s="46"/>
    </row>
    <row r="256" spans="2:75">
      <c r="B256" s="46"/>
      <c r="C256" s="46"/>
      <c r="D256" s="46"/>
      <c r="E256" s="46"/>
      <c r="F256" s="46"/>
      <c r="G256" s="46"/>
      <c r="H256" s="46"/>
      <c r="BA256" s="46"/>
      <c r="BB256" s="46"/>
      <c r="BC256" s="46"/>
      <c r="BD256" s="46"/>
      <c r="BE256" s="46"/>
      <c r="BF256" s="46"/>
      <c r="BG256" s="46"/>
      <c r="BH256" s="46"/>
      <c r="BI256" s="46"/>
      <c r="BJ256" s="46"/>
      <c r="BK256" s="46"/>
      <c r="BL256" s="46"/>
      <c r="BN256" s="46"/>
      <c r="BO256" s="46"/>
      <c r="BP256" s="46"/>
      <c r="BQ256" s="94"/>
      <c r="BR256" s="46"/>
      <c r="BS256" s="46"/>
      <c r="BT256" s="46"/>
      <c r="BU256" s="46"/>
      <c r="BV256" s="46"/>
      <c r="BW256" s="46"/>
    </row>
    <row r="257" spans="2:75">
      <c r="B257" s="46"/>
      <c r="C257" s="46"/>
      <c r="D257" s="46"/>
      <c r="E257" s="46"/>
      <c r="F257" s="46"/>
      <c r="G257" s="46"/>
      <c r="H257" s="46"/>
      <c r="BA257" s="46"/>
      <c r="BB257" s="46"/>
      <c r="BC257" s="46"/>
      <c r="BD257" s="46"/>
      <c r="BE257" s="46"/>
      <c r="BF257" s="46"/>
      <c r="BG257" s="46"/>
      <c r="BH257" s="46"/>
      <c r="BI257" s="46"/>
      <c r="BJ257" s="46"/>
      <c r="BK257" s="46"/>
      <c r="BL257" s="46"/>
      <c r="BN257" s="46"/>
      <c r="BO257" s="46"/>
      <c r="BP257" s="46"/>
      <c r="BQ257" s="94"/>
      <c r="BR257" s="46"/>
      <c r="BS257" s="46"/>
      <c r="BT257" s="46"/>
      <c r="BU257" s="46"/>
      <c r="BV257" s="46"/>
      <c r="BW257" s="46"/>
    </row>
    <row r="258" spans="2:75">
      <c r="B258" s="46"/>
      <c r="C258" s="46"/>
      <c r="D258" s="46"/>
      <c r="E258" s="46"/>
      <c r="F258" s="46"/>
      <c r="G258" s="46"/>
      <c r="H258" s="46"/>
      <c r="BA258" s="46"/>
      <c r="BB258" s="46"/>
      <c r="BC258" s="46"/>
      <c r="BD258" s="46"/>
      <c r="BE258" s="46"/>
      <c r="BF258" s="46"/>
      <c r="BG258" s="46"/>
      <c r="BH258" s="46"/>
      <c r="BI258" s="46"/>
      <c r="BJ258" s="46"/>
      <c r="BK258" s="46"/>
      <c r="BL258" s="46"/>
      <c r="BN258" s="46"/>
      <c r="BO258" s="46"/>
      <c r="BP258" s="46"/>
      <c r="BQ258" s="94"/>
      <c r="BR258" s="46"/>
      <c r="BS258" s="46"/>
      <c r="BT258" s="46"/>
      <c r="BU258" s="46"/>
      <c r="BV258" s="46"/>
      <c r="BW258" s="46"/>
    </row>
    <row r="259" spans="2:75">
      <c r="B259" s="46"/>
      <c r="C259" s="46"/>
      <c r="D259" s="46"/>
      <c r="E259" s="46"/>
      <c r="F259" s="46"/>
      <c r="G259" s="46"/>
      <c r="H259" s="46"/>
      <c r="BA259" s="46"/>
      <c r="BB259" s="46"/>
      <c r="BC259" s="46"/>
      <c r="BD259" s="46"/>
      <c r="BE259" s="46"/>
      <c r="BF259" s="46"/>
      <c r="BG259" s="46"/>
      <c r="BH259" s="46"/>
      <c r="BI259" s="46"/>
      <c r="BJ259" s="46"/>
      <c r="BK259" s="46"/>
      <c r="BL259" s="46"/>
      <c r="BN259" s="46"/>
      <c r="BO259" s="46"/>
      <c r="BP259" s="46"/>
      <c r="BQ259" s="94"/>
      <c r="BR259" s="46"/>
      <c r="BS259" s="46"/>
      <c r="BT259" s="46"/>
      <c r="BU259" s="46"/>
      <c r="BV259" s="46"/>
      <c r="BW259" s="46"/>
    </row>
    <row r="260" spans="2:75">
      <c r="B260" s="46"/>
      <c r="C260" s="46"/>
      <c r="D260" s="46"/>
      <c r="E260" s="46"/>
      <c r="F260" s="46"/>
      <c r="G260" s="46"/>
      <c r="H260" s="46"/>
      <c r="BA260" s="46"/>
      <c r="BB260" s="46"/>
      <c r="BC260" s="46"/>
      <c r="BD260" s="46"/>
      <c r="BE260" s="46"/>
      <c r="BF260" s="46"/>
      <c r="BG260" s="46"/>
      <c r="BH260" s="46"/>
      <c r="BI260" s="46"/>
      <c r="BJ260" s="46"/>
      <c r="BK260" s="46"/>
      <c r="BL260" s="46"/>
      <c r="BN260" s="46"/>
      <c r="BO260" s="46"/>
      <c r="BP260" s="46"/>
      <c r="BQ260" s="94"/>
      <c r="BR260" s="46"/>
      <c r="BS260" s="46"/>
      <c r="BT260" s="46"/>
      <c r="BU260" s="46"/>
      <c r="BV260" s="46"/>
      <c r="BW260" s="46"/>
    </row>
    <row r="261" spans="2:75">
      <c r="B261" s="46"/>
      <c r="C261" s="46"/>
      <c r="D261" s="46"/>
      <c r="E261" s="46"/>
      <c r="F261" s="46"/>
      <c r="G261" s="46"/>
      <c r="H261" s="46"/>
      <c r="BA261" s="46"/>
      <c r="BB261" s="46"/>
      <c r="BC261" s="46"/>
      <c r="BD261" s="46"/>
      <c r="BE261" s="46"/>
      <c r="BF261" s="46"/>
      <c r="BG261" s="46"/>
      <c r="BH261" s="46"/>
      <c r="BI261" s="46"/>
      <c r="BJ261" s="46"/>
      <c r="BK261" s="46"/>
      <c r="BL261" s="46"/>
      <c r="BN261" s="46"/>
      <c r="BO261" s="46"/>
      <c r="BP261" s="46"/>
      <c r="BQ261" s="94"/>
      <c r="BR261" s="46"/>
      <c r="BS261" s="46"/>
      <c r="BT261" s="46"/>
      <c r="BU261" s="46"/>
      <c r="BV261" s="46"/>
      <c r="BW261" s="46"/>
    </row>
    <row r="262" spans="2:75">
      <c r="B262" s="46"/>
      <c r="C262" s="46"/>
      <c r="D262" s="46"/>
      <c r="E262" s="46"/>
      <c r="F262" s="46"/>
      <c r="G262" s="46"/>
      <c r="H262" s="46"/>
      <c r="BA262" s="46"/>
      <c r="BB262" s="46"/>
      <c r="BC262" s="46"/>
      <c r="BD262" s="46"/>
      <c r="BE262" s="46"/>
      <c r="BF262" s="46"/>
      <c r="BG262" s="46"/>
      <c r="BH262" s="46"/>
      <c r="BI262" s="46"/>
      <c r="BJ262" s="46"/>
      <c r="BK262" s="46"/>
      <c r="BL262" s="46"/>
      <c r="BN262" s="46"/>
      <c r="BO262" s="46"/>
      <c r="BP262" s="46"/>
      <c r="BQ262" s="94"/>
      <c r="BR262" s="46"/>
      <c r="BS262" s="46"/>
      <c r="BT262" s="46"/>
      <c r="BU262" s="46"/>
      <c r="BV262" s="46"/>
      <c r="BW262" s="46"/>
    </row>
    <row r="263" spans="2:75">
      <c r="B263" s="46"/>
      <c r="C263" s="46"/>
      <c r="D263" s="46"/>
      <c r="E263" s="46"/>
      <c r="F263" s="46"/>
      <c r="G263" s="46"/>
      <c r="H263" s="46"/>
      <c r="BA263" s="46"/>
      <c r="BB263" s="46"/>
      <c r="BC263" s="46"/>
      <c r="BD263" s="46"/>
      <c r="BE263" s="46"/>
      <c r="BF263" s="46"/>
      <c r="BG263" s="46"/>
      <c r="BH263" s="46"/>
      <c r="BI263" s="46"/>
      <c r="BJ263" s="46"/>
      <c r="BK263" s="46"/>
      <c r="BL263" s="46"/>
      <c r="BN263" s="46"/>
      <c r="BO263" s="46"/>
      <c r="BP263" s="46"/>
      <c r="BQ263" s="94"/>
      <c r="BR263" s="46"/>
      <c r="BS263" s="46"/>
      <c r="BT263" s="46"/>
      <c r="BU263" s="46"/>
      <c r="BV263" s="46"/>
      <c r="BW263" s="46"/>
    </row>
    <row r="264" spans="2:75">
      <c r="B264" s="46"/>
      <c r="C264" s="46"/>
      <c r="D264" s="46"/>
      <c r="E264" s="46"/>
      <c r="F264" s="46"/>
      <c r="G264" s="46"/>
      <c r="H264" s="46"/>
      <c r="BA264" s="46"/>
      <c r="BB264" s="46"/>
      <c r="BC264" s="46"/>
      <c r="BD264" s="46"/>
      <c r="BE264" s="46"/>
      <c r="BF264" s="46"/>
      <c r="BG264" s="46"/>
      <c r="BH264" s="46"/>
      <c r="BI264" s="46"/>
      <c r="BJ264" s="46"/>
      <c r="BK264" s="46"/>
      <c r="BL264" s="46"/>
      <c r="BN264" s="46"/>
      <c r="BO264" s="46"/>
      <c r="BP264" s="46"/>
      <c r="BQ264" s="94"/>
      <c r="BR264" s="46"/>
      <c r="BS264" s="46"/>
      <c r="BT264" s="46"/>
      <c r="BU264" s="46"/>
      <c r="BV264" s="46"/>
      <c r="BW264" s="46"/>
    </row>
    <row r="265" spans="2:75">
      <c r="B265" s="46"/>
      <c r="C265" s="46"/>
      <c r="D265" s="46"/>
      <c r="E265" s="46"/>
      <c r="F265" s="46"/>
      <c r="G265" s="46"/>
      <c r="H265" s="46"/>
      <c r="BA265" s="46"/>
      <c r="BB265" s="46"/>
      <c r="BC265" s="46"/>
      <c r="BD265" s="46"/>
      <c r="BE265" s="46"/>
      <c r="BF265" s="46"/>
      <c r="BG265" s="46"/>
      <c r="BH265" s="46"/>
      <c r="BI265" s="46"/>
      <c r="BJ265" s="46"/>
      <c r="BK265" s="46"/>
      <c r="BL265" s="46"/>
      <c r="BN265" s="46"/>
      <c r="BO265" s="46"/>
      <c r="BP265" s="46"/>
      <c r="BQ265" s="94"/>
      <c r="BR265" s="46"/>
      <c r="BS265" s="46"/>
      <c r="BT265" s="46"/>
      <c r="BU265" s="46"/>
      <c r="BV265" s="46"/>
      <c r="BW265" s="46"/>
    </row>
    <row r="266" spans="2:75">
      <c r="B266" s="46"/>
      <c r="C266" s="46"/>
      <c r="D266" s="46"/>
      <c r="E266" s="46"/>
      <c r="F266" s="46"/>
      <c r="G266" s="46"/>
      <c r="H266" s="46"/>
      <c r="BA266" s="46"/>
      <c r="BB266" s="46"/>
      <c r="BC266" s="46"/>
      <c r="BD266" s="46"/>
      <c r="BE266" s="46"/>
      <c r="BF266" s="46"/>
      <c r="BG266" s="46"/>
      <c r="BH266" s="46"/>
      <c r="BI266" s="46"/>
      <c r="BJ266" s="46"/>
      <c r="BK266" s="46"/>
      <c r="BL266" s="46"/>
      <c r="BN266" s="46"/>
      <c r="BO266" s="46"/>
      <c r="BP266" s="46"/>
      <c r="BQ266" s="94"/>
      <c r="BR266" s="46"/>
      <c r="BS266" s="46"/>
      <c r="BT266" s="46"/>
      <c r="BU266" s="46"/>
      <c r="BV266" s="46"/>
      <c r="BW266" s="46"/>
    </row>
    <row r="267" spans="2:75">
      <c r="B267" s="46"/>
      <c r="C267" s="46"/>
      <c r="D267" s="46"/>
      <c r="E267" s="46"/>
      <c r="F267" s="46"/>
      <c r="G267" s="46"/>
      <c r="H267" s="46"/>
      <c r="BA267" s="46"/>
      <c r="BB267" s="46"/>
      <c r="BC267" s="46"/>
      <c r="BD267" s="46"/>
      <c r="BE267" s="46"/>
      <c r="BF267" s="46"/>
      <c r="BG267" s="46"/>
      <c r="BH267" s="46"/>
      <c r="BI267" s="46"/>
      <c r="BJ267" s="46"/>
      <c r="BK267" s="46"/>
      <c r="BL267" s="46"/>
      <c r="BN267" s="46"/>
      <c r="BO267" s="46"/>
      <c r="BP267" s="46"/>
      <c r="BQ267" s="94"/>
      <c r="BR267" s="46"/>
      <c r="BS267" s="46"/>
      <c r="BT267" s="46"/>
      <c r="BU267" s="46"/>
      <c r="BV267" s="46"/>
      <c r="BW267" s="46"/>
    </row>
    <row r="268" spans="2:75">
      <c r="B268" s="46"/>
      <c r="C268" s="46"/>
      <c r="D268" s="46"/>
      <c r="E268" s="46"/>
      <c r="F268" s="46"/>
      <c r="G268" s="46"/>
      <c r="H268" s="46"/>
      <c r="BA268" s="46"/>
      <c r="BB268" s="46"/>
      <c r="BC268" s="46"/>
      <c r="BD268" s="46"/>
      <c r="BE268" s="46"/>
      <c r="BF268" s="46"/>
      <c r="BG268" s="46"/>
      <c r="BH268" s="46"/>
      <c r="BI268" s="46"/>
      <c r="BJ268" s="46"/>
      <c r="BK268" s="46"/>
      <c r="BL268" s="46"/>
      <c r="BN268" s="46"/>
      <c r="BO268" s="46"/>
      <c r="BP268" s="46"/>
      <c r="BQ268" s="94"/>
      <c r="BR268" s="46"/>
      <c r="BS268" s="46"/>
      <c r="BT268" s="46"/>
      <c r="BU268" s="46"/>
      <c r="BV268" s="46"/>
      <c r="BW268" s="46"/>
    </row>
    <row r="269" spans="2:75">
      <c r="B269" s="46"/>
      <c r="C269" s="46"/>
      <c r="D269" s="46"/>
      <c r="E269" s="46"/>
      <c r="F269" s="46"/>
      <c r="G269" s="46"/>
      <c r="H269" s="46"/>
      <c r="BA269" s="46"/>
      <c r="BB269" s="46"/>
      <c r="BC269" s="46"/>
      <c r="BD269" s="46"/>
      <c r="BE269" s="46"/>
      <c r="BF269" s="46"/>
      <c r="BG269" s="46"/>
      <c r="BH269" s="46"/>
      <c r="BI269" s="46"/>
      <c r="BJ269" s="46"/>
      <c r="BK269" s="46"/>
      <c r="BL269" s="46"/>
      <c r="BN269" s="46"/>
      <c r="BO269" s="46"/>
      <c r="BP269" s="46"/>
      <c r="BQ269" s="94"/>
      <c r="BR269" s="46"/>
      <c r="BS269" s="46"/>
      <c r="BT269" s="46"/>
      <c r="BU269" s="46"/>
      <c r="BV269" s="46"/>
      <c r="BW269" s="46"/>
    </row>
    <row r="270" spans="2:75">
      <c r="B270" s="46"/>
      <c r="C270" s="46"/>
      <c r="D270" s="46"/>
      <c r="E270" s="46"/>
      <c r="F270" s="46"/>
      <c r="G270" s="46"/>
      <c r="H270" s="46"/>
      <c r="BA270" s="46"/>
      <c r="BB270" s="46"/>
      <c r="BC270" s="46"/>
      <c r="BD270" s="46"/>
      <c r="BE270" s="46"/>
      <c r="BF270" s="46"/>
      <c r="BG270" s="46"/>
      <c r="BH270" s="46"/>
      <c r="BI270" s="46"/>
      <c r="BJ270" s="46"/>
      <c r="BK270" s="46"/>
      <c r="BL270" s="46"/>
      <c r="BN270" s="46"/>
      <c r="BO270" s="46"/>
      <c r="BP270" s="46"/>
      <c r="BQ270" s="94"/>
      <c r="BR270" s="46"/>
      <c r="BS270" s="46"/>
      <c r="BT270" s="46"/>
      <c r="BU270" s="46"/>
      <c r="BV270" s="46"/>
      <c r="BW270" s="46"/>
    </row>
    <row r="271" spans="2:75">
      <c r="B271" s="46"/>
      <c r="C271" s="46"/>
      <c r="D271" s="46"/>
      <c r="E271" s="46"/>
      <c r="F271" s="46"/>
      <c r="G271" s="46"/>
      <c r="H271" s="46"/>
      <c r="BA271" s="46"/>
      <c r="BB271" s="46"/>
      <c r="BC271" s="46"/>
      <c r="BD271" s="46"/>
      <c r="BE271" s="46"/>
      <c r="BF271" s="46"/>
      <c r="BG271" s="46"/>
      <c r="BH271" s="46"/>
      <c r="BI271" s="46"/>
      <c r="BJ271" s="46"/>
      <c r="BK271" s="46"/>
      <c r="BL271" s="46"/>
      <c r="BN271" s="46"/>
      <c r="BO271" s="46"/>
      <c r="BP271" s="46"/>
      <c r="BQ271" s="94"/>
      <c r="BR271" s="46"/>
      <c r="BS271" s="46"/>
      <c r="BT271" s="46"/>
      <c r="BU271" s="46"/>
      <c r="BV271" s="46"/>
      <c r="BW271" s="46"/>
    </row>
    <row r="272" spans="2:75">
      <c r="B272" s="46"/>
      <c r="C272" s="46"/>
      <c r="D272" s="46"/>
      <c r="E272" s="46"/>
      <c r="F272" s="46"/>
      <c r="G272" s="46"/>
      <c r="H272" s="46"/>
      <c r="BA272" s="46"/>
      <c r="BB272" s="46"/>
      <c r="BC272" s="46"/>
      <c r="BD272" s="46"/>
      <c r="BE272" s="46"/>
      <c r="BF272" s="46"/>
      <c r="BG272" s="46"/>
      <c r="BH272" s="46"/>
      <c r="BI272" s="46"/>
      <c r="BJ272" s="46"/>
      <c r="BK272" s="46"/>
      <c r="BL272" s="46"/>
      <c r="BN272" s="46"/>
      <c r="BO272" s="46"/>
      <c r="BP272" s="46"/>
      <c r="BQ272" s="94"/>
      <c r="BR272" s="46"/>
      <c r="BS272" s="46"/>
      <c r="BT272" s="46"/>
      <c r="BU272" s="46"/>
      <c r="BV272" s="46"/>
      <c r="BW272" s="46"/>
    </row>
    <row r="273" spans="2:75">
      <c r="B273" s="46"/>
      <c r="C273" s="46"/>
      <c r="D273" s="46"/>
      <c r="E273" s="46"/>
      <c r="F273" s="46"/>
      <c r="G273" s="46"/>
      <c r="H273" s="46"/>
      <c r="BA273" s="46"/>
      <c r="BB273" s="46"/>
      <c r="BC273" s="46"/>
      <c r="BD273" s="46"/>
      <c r="BE273" s="46"/>
      <c r="BF273" s="46"/>
      <c r="BG273" s="46"/>
      <c r="BH273" s="46"/>
      <c r="BI273" s="46"/>
      <c r="BJ273" s="46"/>
      <c r="BK273" s="46"/>
      <c r="BL273" s="46"/>
      <c r="BN273" s="46"/>
      <c r="BO273" s="46"/>
      <c r="BP273" s="46"/>
      <c r="BQ273" s="94"/>
      <c r="BR273" s="46"/>
      <c r="BS273" s="46"/>
      <c r="BT273" s="46"/>
      <c r="BU273" s="46"/>
      <c r="BV273" s="46"/>
      <c r="BW273" s="46"/>
    </row>
    <row r="274" spans="2:75">
      <c r="B274" s="46"/>
      <c r="C274" s="46"/>
      <c r="D274" s="46"/>
      <c r="E274" s="46"/>
      <c r="F274" s="46"/>
      <c r="G274" s="46"/>
      <c r="H274" s="46"/>
      <c r="BA274" s="46"/>
      <c r="BB274" s="46"/>
      <c r="BC274" s="46"/>
      <c r="BD274" s="46"/>
      <c r="BE274" s="46"/>
      <c r="BF274" s="46"/>
      <c r="BG274" s="46"/>
      <c r="BH274" s="46"/>
      <c r="BI274" s="46"/>
      <c r="BJ274" s="46"/>
      <c r="BK274" s="46"/>
      <c r="BL274" s="46"/>
      <c r="BN274" s="46"/>
      <c r="BO274" s="46"/>
      <c r="BP274" s="46"/>
      <c r="BQ274" s="94"/>
      <c r="BR274" s="46"/>
      <c r="BS274" s="46"/>
      <c r="BT274" s="46"/>
      <c r="BU274" s="46"/>
      <c r="BV274" s="46"/>
      <c r="BW274" s="46"/>
    </row>
    <row r="275" spans="2:75">
      <c r="B275" s="46"/>
      <c r="C275" s="46"/>
      <c r="D275" s="46"/>
      <c r="E275" s="46"/>
      <c r="F275" s="46"/>
      <c r="G275" s="46"/>
      <c r="H275" s="46"/>
      <c r="BA275" s="46"/>
      <c r="BB275" s="46"/>
      <c r="BC275" s="46"/>
      <c r="BD275" s="46"/>
      <c r="BE275" s="46"/>
      <c r="BF275" s="46"/>
      <c r="BG275" s="46"/>
      <c r="BH275" s="46"/>
      <c r="BI275" s="46"/>
      <c r="BJ275" s="46"/>
      <c r="BK275" s="46"/>
      <c r="BL275" s="46"/>
      <c r="BN275" s="46"/>
      <c r="BO275" s="46"/>
      <c r="BP275" s="46"/>
      <c r="BQ275" s="94"/>
      <c r="BR275" s="46"/>
      <c r="BS275" s="46"/>
      <c r="BT275" s="46"/>
      <c r="BU275" s="46"/>
      <c r="BV275" s="46"/>
      <c r="BW275" s="46"/>
    </row>
    <row r="276" spans="2:75">
      <c r="B276" s="46"/>
      <c r="C276" s="46"/>
      <c r="D276" s="46"/>
      <c r="E276" s="46"/>
      <c r="F276" s="46"/>
      <c r="G276" s="46"/>
      <c r="H276" s="46"/>
      <c r="BA276" s="46"/>
      <c r="BB276" s="46"/>
      <c r="BC276" s="46"/>
      <c r="BD276" s="46"/>
      <c r="BE276" s="46"/>
      <c r="BF276" s="46"/>
      <c r="BG276" s="46"/>
      <c r="BH276" s="46"/>
      <c r="BI276" s="46"/>
      <c r="BJ276" s="46"/>
      <c r="BK276" s="46"/>
      <c r="BL276" s="46"/>
      <c r="BN276" s="46"/>
      <c r="BO276" s="46"/>
      <c r="BP276" s="46"/>
      <c r="BQ276" s="94"/>
      <c r="BR276" s="46"/>
      <c r="BS276" s="46"/>
      <c r="BT276" s="46"/>
      <c r="BU276" s="46"/>
      <c r="BV276" s="46"/>
      <c r="BW276" s="46"/>
    </row>
    <row r="277" spans="2:75">
      <c r="B277" s="46"/>
      <c r="C277" s="46"/>
      <c r="D277" s="46"/>
      <c r="E277" s="46"/>
      <c r="F277" s="46"/>
      <c r="G277" s="46"/>
      <c r="H277" s="46"/>
      <c r="BA277" s="46"/>
      <c r="BB277" s="46"/>
      <c r="BC277" s="46"/>
      <c r="BD277" s="46"/>
      <c r="BE277" s="46"/>
      <c r="BF277" s="46"/>
      <c r="BG277" s="46"/>
      <c r="BH277" s="46"/>
      <c r="BI277" s="46"/>
      <c r="BJ277" s="46"/>
      <c r="BK277" s="46"/>
      <c r="BL277" s="46"/>
      <c r="BN277" s="46"/>
      <c r="BO277" s="46"/>
      <c r="BP277" s="46"/>
      <c r="BQ277" s="94"/>
      <c r="BR277" s="46"/>
      <c r="BS277" s="46"/>
      <c r="BT277" s="46"/>
      <c r="BU277" s="46"/>
      <c r="BV277" s="46"/>
      <c r="BW277" s="46"/>
    </row>
    <row r="278" spans="2:75">
      <c r="B278" s="46"/>
      <c r="C278" s="46"/>
      <c r="D278" s="46"/>
      <c r="E278" s="46"/>
      <c r="F278" s="46"/>
      <c r="G278" s="46"/>
      <c r="H278" s="46"/>
      <c r="BA278" s="46"/>
      <c r="BB278" s="46"/>
      <c r="BC278" s="46"/>
      <c r="BD278" s="46"/>
      <c r="BE278" s="46"/>
      <c r="BF278" s="46"/>
      <c r="BG278" s="46"/>
      <c r="BH278" s="46"/>
      <c r="BI278" s="46"/>
      <c r="BJ278" s="46"/>
      <c r="BK278" s="46"/>
      <c r="BL278" s="46"/>
      <c r="BN278" s="46"/>
      <c r="BO278" s="46"/>
      <c r="BP278" s="46"/>
      <c r="BQ278" s="94"/>
      <c r="BR278" s="46"/>
      <c r="BS278" s="46"/>
      <c r="BT278" s="46"/>
      <c r="BU278" s="46"/>
      <c r="BV278" s="46"/>
      <c r="BW278" s="46"/>
    </row>
    <row r="279" spans="2:75">
      <c r="B279" s="46"/>
      <c r="C279" s="46"/>
      <c r="D279" s="46"/>
      <c r="E279" s="46"/>
      <c r="F279" s="46"/>
      <c r="G279" s="46"/>
      <c r="H279" s="46"/>
      <c r="BA279" s="46"/>
      <c r="BB279" s="46"/>
      <c r="BC279" s="46"/>
      <c r="BD279" s="46"/>
      <c r="BE279" s="46"/>
      <c r="BF279" s="46"/>
      <c r="BG279" s="46"/>
      <c r="BH279" s="46"/>
      <c r="BI279" s="46"/>
      <c r="BJ279" s="46"/>
      <c r="BK279" s="46"/>
      <c r="BL279" s="46"/>
      <c r="BN279" s="46"/>
      <c r="BO279" s="46"/>
      <c r="BP279" s="46"/>
      <c r="BQ279" s="94"/>
      <c r="BR279" s="46"/>
      <c r="BS279" s="46"/>
      <c r="BT279" s="46"/>
      <c r="BU279" s="46"/>
      <c r="BV279" s="46"/>
      <c r="BW279" s="46"/>
    </row>
    <row r="280" spans="2:75">
      <c r="B280" s="46"/>
      <c r="C280" s="46"/>
      <c r="D280" s="46"/>
      <c r="E280" s="46"/>
      <c r="F280" s="46"/>
      <c r="G280" s="46"/>
      <c r="H280" s="46"/>
      <c r="BA280" s="46"/>
      <c r="BB280" s="46"/>
      <c r="BC280" s="46"/>
      <c r="BD280" s="46"/>
      <c r="BE280" s="46"/>
      <c r="BF280" s="46"/>
      <c r="BG280" s="46"/>
      <c r="BH280" s="46"/>
      <c r="BI280" s="46"/>
      <c r="BJ280" s="46"/>
      <c r="BK280" s="46"/>
      <c r="BL280" s="46"/>
      <c r="BN280" s="46"/>
      <c r="BO280" s="46"/>
      <c r="BP280" s="46"/>
      <c r="BQ280" s="94"/>
      <c r="BR280" s="46"/>
      <c r="BS280" s="46"/>
      <c r="BT280" s="46"/>
      <c r="BU280" s="46"/>
      <c r="BV280" s="46"/>
      <c r="BW280" s="46"/>
    </row>
    <row r="281" spans="2:75">
      <c r="B281" s="46"/>
      <c r="C281" s="46"/>
      <c r="D281" s="46"/>
      <c r="E281" s="46"/>
      <c r="F281" s="46"/>
      <c r="G281" s="46"/>
      <c r="H281" s="46"/>
      <c r="BA281" s="46"/>
      <c r="BB281" s="46"/>
      <c r="BC281" s="46"/>
      <c r="BD281" s="46"/>
      <c r="BE281" s="46"/>
      <c r="BF281" s="46"/>
      <c r="BG281" s="46"/>
      <c r="BH281" s="46"/>
      <c r="BI281" s="46"/>
      <c r="BJ281" s="46"/>
      <c r="BK281" s="46"/>
      <c r="BL281" s="46"/>
      <c r="BN281" s="46"/>
      <c r="BO281" s="46"/>
      <c r="BP281" s="46"/>
      <c r="BQ281" s="94"/>
      <c r="BR281" s="46"/>
      <c r="BS281" s="46"/>
      <c r="BT281" s="46"/>
      <c r="BU281" s="46"/>
      <c r="BV281" s="46"/>
      <c r="BW281" s="46"/>
    </row>
    <row r="282" spans="2:75">
      <c r="B282" s="46"/>
      <c r="C282" s="46"/>
      <c r="D282" s="46"/>
      <c r="E282" s="46"/>
      <c r="F282" s="46"/>
      <c r="G282" s="46"/>
      <c r="H282" s="46"/>
      <c r="BA282" s="46"/>
      <c r="BB282" s="46"/>
      <c r="BC282" s="46"/>
      <c r="BD282" s="46"/>
      <c r="BE282" s="46"/>
      <c r="BF282" s="46"/>
      <c r="BG282" s="46"/>
      <c r="BH282" s="46"/>
      <c r="BI282" s="46"/>
      <c r="BJ282" s="46"/>
      <c r="BK282" s="46"/>
      <c r="BL282" s="46"/>
      <c r="BN282" s="46"/>
      <c r="BO282" s="46"/>
      <c r="BP282" s="46"/>
      <c r="BQ282" s="94"/>
      <c r="BR282" s="46"/>
      <c r="BS282" s="46"/>
      <c r="BT282" s="46"/>
      <c r="BU282" s="46"/>
      <c r="BV282" s="46"/>
      <c r="BW282" s="46"/>
    </row>
    <row r="283" spans="2:75">
      <c r="B283" s="46"/>
      <c r="C283" s="46"/>
      <c r="D283" s="46"/>
      <c r="E283" s="46"/>
      <c r="F283" s="46"/>
      <c r="G283" s="46"/>
      <c r="H283" s="46"/>
      <c r="BA283" s="46"/>
      <c r="BB283" s="46"/>
      <c r="BC283" s="46"/>
      <c r="BD283" s="46"/>
      <c r="BE283" s="46"/>
      <c r="BF283" s="46"/>
      <c r="BG283" s="46"/>
      <c r="BH283" s="46"/>
      <c r="BI283" s="46"/>
      <c r="BJ283" s="46"/>
      <c r="BK283" s="46"/>
      <c r="BL283" s="46"/>
      <c r="BN283" s="46"/>
      <c r="BO283" s="46"/>
      <c r="BP283" s="46"/>
      <c r="BQ283" s="94"/>
      <c r="BR283" s="46"/>
      <c r="BS283" s="46"/>
      <c r="BT283" s="46"/>
      <c r="BU283" s="46"/>
      <c r="BV283" s="46"/>
      <c r="BW283" s="46"/>
    </row>
    <row r="284" spans="2:75">
      <c r="B284" s="46"/>
      <c r="C284" s="46"/>
      <c r="D284" s="46"/>
      <c r="E284" s="46"/>
      <c r="F284" s="46"/>
      <c r="G284" s="46"/>
      <c r="H284" s="46"/>
      <c r="BA284" s="46"/>
      <c r="BB284" s="46"/>
      <c r="BC284" s="46"/>
      <c r="BD284" s="46"/>
      <c r="BE284" s="46"/>
      <c r="BF284" s="46"/>
      <c r="BG284" s="46"/>
      <c r="BH284" s="46"/>
      <c r="BI284" s="46"/>
      <c r="BJ284" s="46"/>
      <c r="BK284" s="46"/>
      <c r="BL284" s="46"/>
      <c r="BN284" s="46"/>
      <c r="BO284" s="46"/>
      <c r="BP284" s="46"/>
      <c r="BQ284" s="94"/>
      <c r="BR284" s="46"/>
      <c r="BS284" s="46"/>
      <c r="BT284" s="46"/>
      <c r="BU284" s="46"/>
      <c r="BV284" s="46"/>
      <c r="BW284" s="46"/>
    </row>
    <row r="285" spans="2:75">
      <c r="B285" s="46"/>
      <c r="C285" s="46"/>
      <c r="D285" s="46"/>
      <c r="E285" s="46"/>
      <c r="F285" s="46"/>
      <c r="G285" s="46"/>
      <c r="H285" s="46"/>
      <c r="BA285" s="46"/>
      <c r="BB285" s="46"/>
      <c r="BC285" s="46"/>
      <c r="BD285" s="46"/>
      <c r="BE285" s="46"/>
      <c r="BF285" s="46"/>
      <c r="BG285" s="46"/>
      <c r="BH285" s="46"/>
      <c r="BI285" s="46"/>
      <c r="BJ285" s="46"/>
      <c r="BK285" s="46"/>
      <c r="BL285" s="46"/>
      <c r="BN285" s="46"/>
      <c r="BO285" s="46"/>
      <c r="BP285" s="46"/>
      <c r="BQ285" s="94"/>
      <c r="BR285" s="46"/>
      <c r="BS285" s="46"/>
      <c r="BT285" s="46"/>
      <c r="BU285" s="46"/>
      <c r="BV285" s="46"/>
      <c r="BW285" s="46"/>
    </row>
    <row r="286" spans="2:75">
      <c r="B286" s="46"/>
      <c r="C286" s="46"/>
      <c r="D286" s="46"/>
      <c r="E286" s="46"/>
      <c r="F286" s="46"/>
      <c r="G286" s="46"/>
      <c r="H286" s="46"/>
      <c r="BA286" s="46"/>
      <c r="BB286" s="46"/>
      <c r="BC286" s="46"/>
      <c r="BD286" s="46"/>
      <c r="BE286" s="46"/>
      <c r="BF286" s="46"/>
      <c r="BG286" s="46"/>
      <c r="BH286" s="46"/>
      <c r="BI286" s="46"/>
      <c r="BJ286" s="46"/>
      <c r="BK286" s="46"/>
      <c r="BL286" s="46"/>
      <c r="BN286" s="46"/>
      <c r="BO286" s="46"/>
      <c r="BP286" s="46"/>
      <c r="BQ286" s="94"/>
      <c r="BR286" s="46"/>
      <c r="BS286" s="46"/>
      <c r="BT286" s="46"/>
      <c r="BU286" s="46"/>
      <c r="BV286" s="46"/>
      <c r="BW286" s="46"/>
    </row>
    <row r="287" spans="2:75">
      <c r="B287" s="46"/>
      <c r="C287" s="46"/>
      <c r="D287" s="46"/>
      <c r="E287" s="46"/>
      <c r="F287" s="46"/>
      <c r="G287" s="46"/>
      <c r="H287" s="46"/>
      <c r="BA287" s="46"/>
      <c r="BB287" s="46"/>
      <c r="BC287" s="46"/>
      <c r="BD287" s="46"/>
      <c r="BE287" s="46"/>
      <c r="BF287" s="46"/>
      <c r="BG287" s="46"/>
      <c r="BH287" s="46"/>
      <c r="BI287" s="46"/>
      <c r="BJ287" s="46"/>
      <c r="BK287" s="46"/>
      <c r="BL287" s="46"/>
      <c r="BN287" s="46"/>
      <c r="BO287" s="46"/>
      <c r="BP287" s="46"/>
      <c r="BQ287" s="94"/>
      <c r="BR287" s="46"/>
      <c r="BS287" s="46"/>
      <c r="BT287" s="46"/>
      <c r="BU287" s="46"/>
      <c r="BV287" s="46"/>
      <c r="BW287" s="46"/>
    </row>
    <row r="288" spans="2:75">
      <c r="B288" s="46"/>
      <c r="C288" s="46"/>
      <c r="D288" s="46"/>
      <c r="E288" s="46"/>
      <c r="F288" s="46"/>
      <c r="G288" s="46"/>
      <c r="H288" s="46"/>
      <c r="BA288" s="46"/>
      <c r="BB288" s="46"/>
      <c r="BC288" s="46"/>
      <c r="BD288" s="46"/>
      <c r="BE288" s="46"/>
      <c r="BF288" s="46"/>
      <c r="BG288" s="46"/>
      <c r="BH288" s="46"/>
      <c r="BI288" s="46"/>
      <c r="BJ288" s="46"/>
      <c r="BK288" s="46"/>
      <c r="BL288" s="46"/>
      <c r="BN288" s="46"/>
      <c r="BO288" s="46"/>
      <c r="BP288" s="46"/>
      <c r="BQ288" s="94"/>
      <c r="BR288" s="46"/>
      <c r="BS288" s="46"/>
      <c r="BT288" s="46"/>
      <c r="BU288" s="46"/>
      <c r="BV288" s="46"/>
      <c r="BW288" s="46"/>
    </row>
    <row r="289" spans="2:75">
      <c r="B289" s="46"/>
      <c r="C289" s="46"/>
      <c r="D289" s="46"/>
      <c r="E289" s="46"/>
      <c r="F289" s="46"/>
      <c r="G289" s="46"/>
      <c r="H289" s="46"/>
      <c r="BA289" s="46"/>
      <c r="BB289" s="46"/>
      <c r="BC289" s="46"/>
      <c r="BD289" s="46"/>
      <c r="BE289" s="46"/>
      <c r="BF289" s="46"/>
      <c r="BG289" s="46"/>
      <c r="BH289" s="46"/>
      <c r="BI289" s="46"/>
      <c r="BJ289" s="46"/>
      <c r="BK289" s="46"/>
      <c r="BL289" s="46"/>
      <c r="BN289" s="46"/>
      <c r="BO289" s="46"/>
      <c r="BP289" s="46"/>
      <c r="BQ289" s="94"/>
      <c r="BR289" s="46"/>
      <c r="BS289" s="46"/>
      <c r="BT289" s="46"/>
      <c r="BU289" s="46"/>
      <c r="BV289" s="46"/>
      <c r="BW289" s="46"/>
    </row>
    <row r="290" spans="2:75">
      <c r="B290" s="46"/>
      <c r="C290" s="46"/>
      <c r="D290" s="46"/>
      <c r="E290" s="46"/>
      <c r="F290" s="46"/>
      <c r="G290" s="46"/>
      <c r="H290" s="46"/>
      <c r="BA290" s="46"/>
      <c r="BB290" s="46"/>
      <c r="BC290" s="46"/>
      <c r="BD290" s="46"/>
      <c r="BE290" s="46"/>
      <c r="BF290" s="46"/>
      <c r="BG290" s="46"/>
      <c r="BH290" s="46"/>
      <c r="BI290" s="46"/>
      <c r="BJ290" s="46"/>
      <c r="BK290" s="46"/>
      <c r="BL290" s="46"/>
      <c r="BN290" s="46"/>
      <c r="BO290" s="46"/>
      <c r="BP290" s="46"/>
      <c r="BQ290" s="94"/>
      <c r="BR290" s="46"/>
      <c r="BS290" s="46"/>
      <c r="BT290" s="46"/>
      <c r="BU290" s="46"/>
      <c r="BV290" s="46"/>
      <c r="BW290" s="46"/>
    </row>
    <row r="291" spans="2:75">
      <c r="B291" s="46"/>
      <c r="C291" s="46"/>
      <c r="D291" s="46"/>
      <c r="E291" s="46"/>
      <c r="F291" s="46"/>
      <c r="G291" s="46"/>
      <c r="H291" s="46"/>
      <c r="BA291" s="46"/>
      <c r="BB291" s="46"/>
      <c r="BC291" s="46"/>
      <c r="BD291" s="46"/>
      <c r="BE291" s="46"/>
      <c r="BF291" s="46"/>
      <c r="BG291" s="46"/>
      <c r="BH291" s="46"/>
      <c r="BI291" s="46"/>
      <c r="BJ291" s="46"/>
      <c r="BK291" s="46"/>
      <c r="BL291" s="46"/>
      <c r="BN291" s="46"/>
      <c r="BO291" s="46"/>
      <c r="BP291" s="46"/>
      <c r="BQ291" s="94"/>
      <c r="BR291" s="46"/>
      <c r="BS291" s="46"/>
      <c r="BT291" s="46"/>
      <c r="BU291" s="46"/>
      <c r="BV291" s="46"/>
      <c r="BW291" s="46"/>
    </row>
    <row r="292" spans="2:75">
      <c r="B292" s="46"/>
      <c r="C292" s="46"/>
      <c r="D292" s="46"/>
      <c r="E292" s="46"/>
      <c r="F292" s="46"/>
      <c r="G292" s="46"/>
      <c r="H292" s="46"/>
      <c r="BA292" s="46"/>
      <c r="BB292" s="46"/>
      <c r="BC292" s="46"/>
      <c r="BD292" s="46"/>
      <c r="BE292" s="46"/>
      <c r="BF292" s="46"/>
      <c r="BG292" s="46"/>
      <c r="BH292" s="46"/>
      <c r="BI292" s="46"/>
      <c r="BJ292" s="46"/>
      <c r="BK292" s="46"/>
      <c r="BL292" s="46"/>
      <c r="BN292" s="46"/>
      <c r="BO292" s="46"/>
      <c r="BP292" s="46"/>
      <c r="BQ292" s="94"/>
      <c r="BR292" s="46"/>
      <c r="BS292" s="46"/>
      <c r="BT292" s="46"/>
      <c r="BU292" s="46"/>
      <c r="BV292" s="46"/>
      <c r="BW292" s="46"/>
    </row>
    <row r="293" spans="2:75">
      <c r="B293" s="46"/>
      <c r="C293" s="46"/>
      <c r="D293" s="46"/>
      <c r="E293" s="46"/>
      <c r="F293" s="46"/>
      <c r="G293" s="46"/>
      <c r="H293" s="46"/>
      <c r="BA293" s="46"/>
      <c r="BB293" s="46"/>
      <c r="BC293" s="46"/>
      <c r="BD293" s="46"/>
      <c r="BE293" s="46"/>
      <c r="BF293" s="46"/>
      <c r="BG293" s="46"/>
      <c r="BH293" s="46"/>
      <c r="BI293" s="46"/>
      <c r="BJ293" s="46"/>
      <c r="BK293" s="46"/>
      <c r="BL293" s="46"/>
      <c r="BN293" s="46"/>
      <c r="BO293" s="46"/>
      <c r="BP293" s="46"/>
      <c r="BQ293" s="94"/>
      <c r="BR293" s="46"/>
      <c r="BS293" s="46"/>
      <c r="BT293" s="46"/>
      <c r="BU293" s="46"/>
      <c r="BV293" s="46"/>
      <c r="BW293" s="46"/>
    </row>
    <row r="294" spans="2:75">
      <c r="B294" s="46"/>
      <c r="C294" s="46"/>
      <c r="D294" s="46"/>
      <c r="E294" s="46"/>
      <c r="F294" s="46"/>
      <c r="G294" s="46"/>
      <c r="H294" s="46"/>
      <c r="BA294" s="46"/>
      <c r="BB294" s="46"/>
      <c r="BC294" s="46"/>
      <c r="BD294" s="46"/>
      <c r="BE294" s="46"/>
      <c r="BF294" s="46"/>
      <c r="BG294" s="46"/>
      <c r="BH294" s="46"/>
      <c r="BI294" s="46"/>
      <c r="BJ294" s="46"/>
      <c r="BK294" s="46"/>
      <c r="BL294" s="46"/>
      <c r="BN294" s="46"/>
      <c r="BO294" s="46"/>
      <c r="BP294" s="46"/>
      <c r="BQ294" s="94"/>
      <c r="BR294" s="46"/>
      <c r="BS294" s="46"/>
      <c r="BT294" s="46"/>
      <c r="BU294" s="46"/>
      <c r="BV294" s="46"/>
      <c r="BW294" s="46"/>
    </row>
    <row r="295" spans="2:75">
      <c r="B295" s="46"/>
      <c r="C295" s="46"/>
      <c r="D295" s="46"/>
      <c r="E295" s="46"/>
      <c r="F295" s="46"/>
      <c r="G295" s="46"/>
      <c r="H295" s="46"/>
      <c r="BA295" s="46"/>
      <c r="BB295" s="46"/>
      <c r="BC295" s="46"/>
      <c r="BD295" s="46"/>
      <c r="BE295" s="46"/>
      <c r="BF295" s="46"/>
      <c r="BG295" s="46"/>
      <c r="BH295" s="46"/>
      <c r="BI295" s="46"/>
      <c r="BJ295" s="46"/>
      <c r="BK295" s="46"/>
      <c r="BL295" s="46"/>
      <c r="BN295" s="46"/>
      <c r="BO295" s="46"/>
      <c r="BP295" s="46"/>
      <c r="BQ295" s="94"/>
      <c r="BR295" s="46"/>
      <c r="BS295" s="46"/>
      <c r="BT295" s="46"/>
      <c r="BU295" s="46"/>
      <c r="BV295" s="46"/>
      <c r="BW295" s="46"/>
    </row>
    <row r="296" spans="2:75">
      <c r="B296" s="46"/>
      <c r="C296" s="46"/>
      <c r="D296" s="46"/>
      <c r="E296" s="46"/>
      <c r="F296" s="46"/>
      <c r="G296" s="46"/>
      <c r="H296" s="46"/>
      <c r="BA296" s="46"/>
      <c r="BB296" s="46"/>
      <c r="BC296" s="46"/>
      <c r="BD296" s="46"/>
      <c r="BE296" s="46"/>
      <c r="BF296" s="46"/>
      <c r="BG296" s="46"/>
      <c r="BH296" s="46"/>
      <c r="BI296" s="46"/>
      <c r="BJ296" s="46"/>
      <c r="BK296" s="46"/>
      <c r="BL296" s="46"/>
      <c r="BN296" s="46"/>
      <c r="BO296" s="46"/>
      <c r="BP296" s="46"/>
      <c r="BQ296" s="94"/>
      <c r="BR296" s="46"/>
      <c r="BS296" s="46"/>
      <c r="BT296" s="46"/>
      <c r="BU296" s="46"/>
      <c r="BV296" s="46"/>
      <c r="BW296" s="46"/>
    </row>
    <row r="297" spans="2:75">
      <c r="B297" s="46"/>
      <c r="C297" s="46"/>
      <c r="D297" s="46"/>
      <c r="E297" s="46"/>
      <c r="F297" s="46"/>
      <c r="G297" s="46"/>
      <c r="H297" s="46"/>
      <c r="BA297" s="46"/>
      <c r="BB297" s="46"/>
      <c r="BC297" s="46"/>
      <c r="BD297" s="46"/>
      <c r="BE297" s="46"/>
      <c r="BF297" s="46"/>
      <c r="BG297" s="46"/>
      <c r="BH297" s="46"/>
      <c r="BI297" s="46"/>
      <c r="BJ297" s="46"/>
      <c r="BK297" s="46"/>
      <c r="BL297" s="46"/>
      <c r="BN297" s="46"/>
      <c r="BO297" s="46"/>
      <c r="BP297" s="46"/>
      <c r="BQ297" s="94"/>
      <c r="BR297" s="46"/>
      <c r="BS297" s="46"/>
      <c r="BT297" s="46"/>
      <c r="BU297" s="46"/>
      <c r="BV297" s="46"/>
      <c r="BW297" s="46"/>
    </row>
    <row r="298" spans="2:75">
      <c r="B298" s="46"/>
      <c r="C298" s="46"/>
      <c r="D298" s="46"/>
      <c r="E298" s="46"/>
      <c r="F298" s="46"/>
      <c r="G298" s="46"/>
      <c r="H298" s="46"/>
      <c r="BA298" s="46"/>
      <c r="BB298" s="46"/>
      <c r="BC298" s="46"/>
      <c r="BD298" s="46"/>
      <c r="BE298" s="46"/>
      <c r="BF298" s="46"/>
      <c r="BG298" s="46"/>
      <c r="BH298" s="46"/>
      <c r="BI298" s="46"/>
      <c r="BJ298" s="46"/>
      <c r="BK298" s="46"/>
      <c r="BL298" s="46"/>
      <c r="BN298" s="46"/>
      <c r="BO298" s="46"/>
      <c r="BP298" s="46"/>
      <c r="BQ298" s="94"/>
      <c r="BR298" s="46"/>
      <c r="BS298" s="46"/>
      <c r="BT298" s="46"/>
      <c r="BU298" s="46"/>
      <c r="BV298" s="46"/>
      <c r="BW298" s="46"/>
    </row>
    <row r="299" spans="2:75">
      <c r="B299" s="46"/>
      <c r="C299" s="46"/>
      <c r="D299" s="46"/>
      <c r="E299" s="46"/>
      <c r="F299" s="46"/>
      <c r="G299" s="46"/>
      <c r="H299" s="46"/>
      <c r="BA299" s="46"/>
      <c r="BB299" s="46"/>
      <c r="BC299" s="46"/>
      <c r="BD299" s="46"/>
      <c r="BE299" s="46"/>
      <c r="BF299" s="46"/>
      <c r="BG299" s="46"/>
      <c r="BH299" s="46"/>
      <c r="BI299" s="46"/>
      <c r="BJ299" s="46"/>
      <c r="BK299" s="46"/>
      <c r="BL299" s="46"/>
      <c r="BN299" s="46"/>
      <c r="BO299" s="46"/>
      <c r="BP299" s="46"/>
      <c r="BQ299" s="94"/>
      <c r="BR299" s="46"/>
      <c r="BS299" s="46"/>
      <c r="BT299" s="46"/>
      <c r="BU299" s="46"/>
      <c r="BV299" s="46"/>
      <c r="BW299" s="46"/>
    </row>
    <row r="300" spans="2:75">
      <c r="B300" s="46"/>
      <c r="C300" s="46"/>
      <c r="D300" s="46"/>
      <c r="E300" s="46"/>
      <c r="F300" s="46"/>
      <c r="G300" s="46"/>
      <c r="H300" s="46"/>
      <c r="BA300" s="46"/>
      <c r="BB300" s="46"/>
      <c r="BC300" s="46"/>
      <c r="BD300" s="46"/>
      <c r="BE300" s="46"/>
      <c r="BF300" s="46"/>
      <c r="BG300" s="46"/>
      <c r="BH300" s="46"/>
      <c r="BI300" s="46"/>
      <c r="BJ300" s="46"/>
      <c r="BK300" s="46"/>
      <c r="BL300" s="46"/>
      <c r="BN300" s="46"/>
      <c r="BO300" s="46"/>
      <c r="BP300" s="46"/>
      <c r="BQ300" s="94"/>
      <c r="BR300" s="46"/>
      <c r="BS300" s="46"/>
      <c r="BT300" s="46"/>
      <c r="BU300" s="46"/>
      <c r="BV300" s="46"/>
      <c r="BW300" s="46"/>
    </row>
    <row r="301" spans="2:75">
      <c r="B301" s="46"/>
      <c r="C301" s="46"/>
      <c r="D301" s="46"/>
      <c r="E301" s="46"/>
      <c r="F301" s="46"/>
      <c r="G301" s="46"/>
      <c r="H301" s="46"/>
      <c r="BA301" s="46"/>
      <c r="BB301" s="46"/>
      <c r="BC301" s="46"/>
      <c r="BD301" s="46"/>
      <c r="BE301" s="46"/>
      <c r="BF301" s="46"/>
      <c r="BG301" s="46"/>
      <c r="BH301" s="46"/>
      <c r="BI301" s="46"/>
      <c r="BJ301" s="46"/>
      <c r="BK301" s="46"/>
      <c r="BL301" s="46"/>
      <c r="BN301" s="46"/>
      <c r="BO301" s="46"/>
      <c r="BP301" s="46"/>
      <c r="BQ301" s="94"/>
      <c r="BR301" s="46"/>
      <c r="BS301" s="46"/>
      <c r="BT301" s="46"/>
      <c r="BU301" s="46"/>
      <c r="BV301" s="46"/>
      <c r="BW301" s="46"/>
    </row>
    <row r="302" spans="2:75">
      <c r="B302" s="46"/>
      <c r="C302" s="46"/>
      <c r="D302" s="46"/>
      <c r="E302" s="46"/>
      <c r="F302" s="46"/>
      <c r="G302" s="46"/>
      <c r="H302" s="46"/>
      <c r="BA302" s="46"/>
      <c r="BB302" s="46"/>
      <c r="BC302" s="46"/>
      <c r="BD302" s="46"/>
      <c r="BE302" s="46"/>
      <c r="BF302" s="46"/>
      <c r="BG302" s="46"/>
      <c r="BH302" s="46"/>
      <c r="BI302" s="46"/>
      <c r="BJ302" s="46"/>
      <c r="BK302" s="46"/>
      <c r="BL302" s="46"/>
      <c r="BN302" s="46"/>
      <c r="BO302" s="46"/>
      <c r="BP302" s="46"/>
      <c r="BQ302" s="94"/>
      <c r="BR302" s="46"/>
      <c r="BS302" s="46"/>
      <c r="BT302" s="46"/>
      <c r="BU302" s="46"/>
      <c r="BV302" s="46"/>
      <c r="BW302" s="46"/>
    </row>
    <row r="303" spans="2:75">
      <c r="B303" s="46"/>
      <c r="C303" s="46"/>
      <c r="D303" s="46"/>
      <c r="E303" s="46"/>
      <c r="F303" s="46"/>
      <c r="G303" s="46"/>
      <c r="H303" s="46"/>
      <c r="BA303" s="46"/>
      <c r="BB303" s="46"/>
      <c r="BC303" s="46"/>
      <c r="BD303" s="46"/>
      <c r="BE303" s="46"/>
      <c r="BF303" s="46"/>
      <c r="BG303" s="46"/>
      <c r="BH303" s="46"/>
      <c r="BI303" s="46"/>
      <c r="BJ303" s="46"/>
      <c r="BK303" s="46"/>
      <c r="BL303" s="46"/>
      <c r="BN303" s="46"/>
      <c r="BO303" s="46"/>
      <c r="BP303" s="46"/>
      <c r="BQ303" s="94"/>
      <c r="BR303" s="46"/>
      <c r="BS303" s="46"/>
      <c r="BT303" s="46"/>
      <c r="BU303" s="46"/>
      <c r="BV303" s="46"/>
      <c r="BW303" s="46"/>
    </row>
    <row r="304" spans="2:75">
      <c r="B304" s="46"/>
      <c r="C304" s="46"/>
      <c r="D304" s="46"/>
      <c r="E304" s="46"/>
      <c r="F304" s="46"/>
      <c r="G304" s="46"/>
      <c r="H304" s="46"/>
      <c r="BA304" s="46"/>
      <c r="BB304" s="46"/>
      <c r="BC304" s="46"/>
      <c r="BD304" s="46"/>
      <c r="BE304" s="46"/>
      <c r="BF304" s="46"/>
      <c r="BG304" s="46"/>
      <c r="BH304" s="46"/>
      <c r="BI304" s="46"/>
      <c r="BJ304" s="46"/>
      <c r="BK304" s="46"/>
      <c r="BL304" s="46"/>
      <c r="BN304" s="46"/>
      <c r="BO304" s="46"/>
      <c r="BP304" s="46"/>
      <c r="BQ304" s="94"/>
      <c r="BR304" s="46"/>
      <c r="BS304" s="46"/>
      <c r="BT304" s="46"/>
      <c r="BU304" s="46"/>
      <c r="BV304" s="46"/>
      <c r="BW304" s="46"/>
    </row>
    <row r="305" spans="2:75">
      <c r="B305" s="46"/>
      <c r="C305" s="46"/>
      <c r="D305" s="46"/>
      <c r="E305" s="46"/>
      <c r="F305" s="46"/>
      <c r="G305" s="46"/>
      <c r="H305" s="46"/>
      <c r="BA305" s="46"/>
      <c r="BB305" s="46"/>
      <c r="BC305" s="46"/>
      <c r="BD305" s="46"/>
      <c r="BE305" s="46"/>
      <c r="BF305" s="46"/>
      <c r="BG305" s="46"/>
      <c r="BH305" s="46"/>
      <c r="BI305" s="46"/>
      <c r="BJ305" s="46"/>
      <c r="BK305" s="46"/>
      <c r="BL305" s="46"/>
      <c r="BN305" s="46"/>
      <c r="BO305" s="46"/>
      <c r="BP305" s="46"/>
      <c r="BQ305" s="94"/>
      <c r="BR305" s="46"/>
      <c r="BS305" s="46"/>
      <c r="BT305" s="46"/>
      <c r="BU305" s="46"/>
      <c r="BV305" s="46"/>
      <c r="BW305" s="46"/>
    </row>
    <row r="306" spans="2:75">
      <c r="B306" s="46"/>
      <c r="C306" s="46"/>
      <c r="D306" s="46"/>
      <c r="E306" s="46"/>
      <c r="F306" s="46"/>
      <c r="G306" s="46"/>
      <c r="H306" s="46"/>
      <c r="BA306" s="46"/>
      <c r="BB306" s="46"/>
      <c r="BC306" s="46"/>
      <c r="BD306" s="46"/>
      <c r="BE306" s="46"/>
      <c r="BF306" s="46"/>
      <c r="BG306" s="46"/>
      <c r="BH306" s="46"/>
      <c r="BI306" s="46"/>
      <c r="BJ306" s="46"/>
      <c r="BK306" s="46"/>
      <c r="BL306" s="46"/>
      <c r="BN306" s="46"/>
      <c r="BO306" s="46"/>
      <c r="BP306" s="46"/>
      <c r="BQ306" s="94"/>
      <c r="BR306" s="46"/>
      <c r="BS306" s="46"/>
      <c r="BT306" s="46"/>
      <c r="BU306" s="46"/>
      <c r="BV306" s="46"/>
      <c r="BW306" s="46"/>
    </row>
    <row r="307" spans="2:75">
      <c r="B307" s="46"/>
      <c r="C307" s="46"/>
      <c r="D307" s="46"/>
      <c r="E307" s="46"/>
      <c r="F307" s="46"/>
      <c r="G307" s="46"/>
      <c r="H307" s="46"/>
      <c r="BA307" s="46"/>
      <c r="BB307" s="46"/>
      <c r="BC307" s="46"/>
      <c r="BD307" s="46"/>
      <c r="BE307" s="46"/>
      <c r="BF307" s="46"/>
      <c r="BG307" s="46"/>
      <c r="BH307" s="46"/>
      <c r="BI307" s="46"/>
      <c r="BJ307" s="46"/>
      <c r="BK307" s="46"/>
      <c r="BL307" s="46"/>
      <c r="BN307" s="46"/>
      <c r="BO307" s="46"/>
      <c r="BP307" s="46"/>
      <c r="BQ307" s="94"/>
      <c r="BR307" s="46"/>
      <c r="BS307" s="46"/>
      <c r="BT307" s="46"/>
      <c r="BU307" s="46"/>
      <c r="BV307" s="46"/>
      <c r="BW307" s="46"/>
    </row>
    <row r="308" spans="2:75">
      <c r="B308" s="46"/>
      <c r="C308" s="46"/>
      <c r="D308" s="46"/>
      <c r="E308" s="46"/>
      <c r="F308" s="46"/>
      <c r="G308" s="46"/>
      <c r="H308" s="46"/>
      <c r="BA308" s="46"/>
      <c r="BB308" s="46"/>
      <c r="BC308" s="46"/>
      <c r="BD308" s="46"/>
      <c r="BE308" s="46"/>
      <c r="BF308" s="46"/>
      <c r="BG308" s="46"/>
      <c r="BH308" s="46"/>
      <c r="BI308" s="46"/>
      <c r="BJ308" s="46"/>
      <c r="BK308" s="46"/>
      <c r="BL308" s="46"/>
      <c r="BN308" s="46"/>
      <c r="BO308" s="46"/>
      <c r="BP308" s="46"/>
      <c r="BQ308" s="94"/>
      <c r="BR308" s="46"/>
      <c r="BS308" s="46"/>
      <c r="BT308" s="46"/>
      <c r="BU308" s="46"/>
      <c r="BV308" s="46"/>
      <c r="BW308" s="46"/>
    </row>
    <row r="309" spans="2:75">
      <c r="B309" s="46"/>
      <c r="C309" s="46"/>
      <c r="D309" s="46"/>
      <c r="E309" s="46"/>
      <c r="F309" s="46"/>
      <c r="G309" s="46"/>
      <c r="H309" s="46"/>
      <c r="BA309" s="46"/>
      <c r="BB309" s="46"/>
      <c r="BC309" s="46"/>
      <c r="BD309" s="46"/>
      <c r="BE309" s="46"/>
      <c r="BF309" s="46"/>
      <c r="BG309" s="46"/>
      <c r="BH309" s="46"/>
      <c r="BI309" s="46"/>
      <c r="BJ309" s="46"/>
      <c r="BK309" s="46"/>
      <c r="BL309" s="46"/>
      <c r="BN309" s="46"/>
      <c r="BO309" s="46"/>
      <c r="BP309" s="46"/>
      <c r="BQ309" s="94"/>
      <c r="BR309" s="46"/>
      <c r="BS309" s="46"/>
      <c r="BT309" s="46"/>
      <c r="BU309" s="46"/>
      <c r="BV309" s="46"/>
      <c r="BW309" s="46"/>
    </row>
    <row r="310" spans="2:75">
      <c r="B310" s="46"/>
      <c r="C310" s="46"/>
      <c r="D310" s="46"/>
      <c r="E310" s="46"/>
      <c r="F310" s="46"/>
      <c r="G310" s="46"/>
      <c r="H310" s="46"/>
      <c r="BA310" s="46"/>
      <c r="BB310" s="46"/>
      <c r="BC310" s="46"/>
      <c r="BD310" s="46"/>
      <c r="BE310" s="46"/>
      <c r="BF310" s="46"/>
      <c r="BG310" s="46"/>
      <c r="BH310" s="46"/>
      <c r="BI310" s="46"/>
      <c r="BJ310" s="46"/>
      <c r="BK310" s="46"/>
      <c r="BL310" s="46"/>
      <c r="BN310" s="46"/>
      <c r="BO310" s="46"/>
      <c r="BP310" s="46"/>
      <c r="BQ310" s="94"/>
      <c r="BR310" s="46"/>
      <c r="BS310" s="46"/>
      <c r="BT310" s="46"/>
      <c r="BU310" s="46"/>
      <c r="BV310" s="46"/>
      <c r="BW310" s="46"/>
    </row>
    <row r="311" spans="2:75">
      <c r="B311" s="46"/>
      <c r="C311" s="46"/>
      <c r="D311" s="46"/>
      <c r="E311" s="46"/>
      <c r="F311" s="46"/>
      <c r="G311" s="46"/>
      <c r="H311" s="46"/>
      <c r="BA311" s="46"/>
      <c r="BB311" s="46"/>
      <c r="BC311" s="46"/>
      <c r="BD311" s="46"/>
      <c r="BE311" s="46"/>
      <c r="BF311" s="46"/>
      <c r="BG311" s="46"/>
      <c r="BH311" s="46"/>
      <c r="BI311" s="46"/>
      <c r="BJ311" s="46"/>
      <c r="BK311" s="46"/>
      <c r="BL311" s="46"/>
      <c r="BN311" s="46"/>
      <c r="BO311" s="46"/>
      <c r="BP311" s="46"/>
      <c r="BQ311" s="94"/>
      <c r="BR311" s="46"/>
      <c r="BS311" s="46"/>
      <c r="BT311" s="46"/>
      <c r="BU311" s="46"/>
      <c r="BV311" s="46"/>
      <c r="BW311" s="46"/>
    </row>
    <row r="312" spans="2:75">
      <c r="B312" s="46"/>
      <c r="C312" s="46"/>
      <c r="D312" s="46"/>
      <c r="E312" s="46"/>
      <c r="F312" s="46"/>
      <c r="G312" s="46"/>
      <c r="H312" s="46"/>
      <c r="BA312" s="46"/>
      <c r="BB312" s="46"/>
      <c r="BC312" s="46"/>
      <c r="BD312" s="46"/>
      <c r="BE312" s="46"/>
      <c r="BF312" s="46"/>
      <c r="BG312" s="46"/>
      <c r="BH312" s="46"/>
      <c r="BI312" s="46"/>
      <c r="BJ312" s="46"/>
      <c r="BK312" s="46"/>
      <c r="BL312" s="46"/>
      <c r="BN312" s="46"/>
      <c r="BO312" s="46"/>
      <c r="BP312" s="46"/>
      <c r="BQ312" s="94"/>
      <c r="BR312" s="46"/>
      <c r="BS312" s="46"/>
      <c r="BT312" s="46"/>
      <c r="BU312" s="46"/>
      <c r="BV312" s="46"/>
      <c r="BW312" s="46"/>
    </row>
    <row r="313" spans="2:75">
      <c r="B313" s="46"/>
      <c r="C313" s="46"/>
      <c r="D313" s="46"/>
      <c r="E313" s="46"/>
      <c r="F313" s="46"/>
      <c r="G313" s="46"/>
      <c r="H313" s="46"/>
      <c r="BA313" s="46"/>
      <c r="BB313" s="46"/>
      <c r="BC313" s="46"/>
      <c r="BD313" s="46"/>
      <c r="BE313" s="46"/>
      <c r="BF313" s="46"/>
      <c r="BG313" s="46"/>
      <c r="BH313" s="46"/>
      <c r="BI313" s="46"/>
      <c r="BJ313" s="46"/>
      <c r="BK313" s="46"/>
      <c r="BL313" s="46"/>
      <c r="BN313" s="46"/>
      <c r="BO313" s="46"/>
      <c r="BP313" s="46"/>
      <c r="BQ313" s="94"/>
      <c r="BR313" s="46"/>
      <c r="BS313" s="46"/>
      <c r="BT313" s="46"/>
      <c r="BU313" s="46"/>
      <c r="BV313" s="46"/>
      <c r="BW313" s="46"/>
    </row>
    <row r="314" spans="2:75">
      <c r="B314" s="46"/>
      <c r="C314" s="46"/>
      <c r="D314" s="46"/>
      <c r="E314" s="46"/>
      <c r="F314" s="46"/>
      <c r="G314" s="46"/>
      <c r="H314" s="46"/>
      <c r="BA314" s="46"/>
      <c r="BB314" s="46"/>
      <c r="BC314" s="46"/>
      <c r="BD314" s="46"/>
      <c r="BE314" s="46"/>
      <c r="BF314" s="46"/>
      <c r="BG314" s="46"/>
      <c r="BH314" s="46"/>
      <c r="BI314" s="46"/>
      <c r="BJ314" s="46"/>
      <c r="BK314" s="46"/>
      <c r="BL314" s="46"/>
      <c r="BN314" s="46"/>
      <c r="BO314" s="46"/>
      <c r="BP314" s="46"/>
      <c r="BQ314" s="94"/>
      <c r="BR314" s="46"/>
      <c r="BS314" s="46"/>
      <c r="BT314" s="46"/>
      <c r="BU314" s="46"/>
      <c r="BV314" s="46"/>
      <c r="BW314" s="46"/>
    </row>
    <row r="315" spans="2:75">
      <c r="B315" s="46"/>
      <c r="C315" s="46"/>
      <c r="D315" s="46"/>
      <c r="E315" s="46"/>
      <c r="F315" s="46"/>
      <c r="G315" s="46"/>
      <c r="H315" s="46"/>
      <c r="BA315" s="46"/>
      <c r="BB315" s="46"/>
      <c r="BC315" s="46"/>
      <c r="BD315" s="46"/>
      <c r="BE315" s="46"/>
      <c r="BF315" s="46"/>
      <c r="BG315" s="46"/>
      <c r="BH315" s="46"/>
      <c r="BI315" s="46"/>
      <c r="BJ315" s="46"/>
      <c r="BK315" s="46"/>
      <c r="BL315" s="46"/>
      <c r="BN315" s="46"/>
      <c r="BO315" s="46"/>
      <c r="BP315" s="46"/>
      <c r="BQ315" s="94"/>
      <c r="BR315" s="46"/>
      <c r="BS315" s="46"/>
      <c r="BT315" s="46"/>
      <c r="BU315" s="46"/>
      <c r="BV315" s="46"/>
      <c r="BW315" s="46"/>
    </row>
    <row r="316" spans="2:75">
      <c r="B316" s="46"/>
      <c r="C316" s="46"/>
      <c r="D316" s="46"/>
      <c r="E316" s="46"/>
      <c r="F316" s="46"/>
      <c r="G316" s="46"/>
      <c r="H316" s="46"/>
      <c r="BA316" s="46"/>
      <c r="BB316" s="46"/>
      <c r="BC316" s="46"/>
      <c r="BD316" s="46"/>
      <c r="BE316" s="46"/>
      <c r="BF316" s="46"/>
      <c r="BG316" s="46"/>
      <c r="BH316" s="46"/>
      <c r="BI316" s="46"/>
      <c r="BJ316" s="46"/>
      <c r="BK316" s="46"/>
      <c r="BL316" s="46"/>
      <c r="BN316" s="46"/>
      <c r="BO316" s="46"/>
      <c r="BP316" s="46"/>
      <c r="BQ316" s="94"/>
      <c r="BR316" s="46"/>
      <c r="BS316" s="46"/>
      <c r="BT316" s="46"/>
      <c r="BU316" s="46"/>
      <c r="BV316" s="46"/>
      <c r="BW316" s="46"/>
    </row>
    <row r="317" spans="2:75">
      <c r="B317" s="46"/>
      <c r="C317" s="46"/>
      <c r="D317" s="46"/>
      <c r="E317" s="46"/>
      <c r="F317" s="46"/>
      <c r="G317" s="46"/>
      <c r="H317" s="46"/>
      <c r="BA317" s="46"/>
      <c r="BB317" s="46"/>
      <c r="BC317" s="46"/>
      <c r="BD317" s="46"/>
      <c r="BE317" s="46"/>
      <c r="BF317" s="46"/>
      <c r="BG317" s="46"/>
      <c r="BH317" s="46"/>
      <c r="BI317" s="46"/>
      <c r="BJ317" s="46"/>
      <c r="BK317" s="46"/>
      <c r="BL317" s="46"/>
      <c r="BN317" s="46"/>
      <c r="BO317" s="46"/>
      <c r="BP317" s="46"/>
      <c r="BQ317" s="94"/>
      <c r="BR317" s="46"/>
      <c r="BS317" s="46"/>
      <c r="BT317" s="46"/>
      <c r="BU317" s="46"/>
      <c r="BV317" s="46"/>
      <c r="BW317" s="46"/>
    </row>
    <row r="318" spans="2:75">
      <c r="B318" s="46"/>
      <c r="C318" s="46"/>
      <c r="D318" s="46"/>
      <c r="E318" s="46"/>
      <c r="F318" s="46"/>
      <c r="G318" s="46"/>
      <c r="H318" s="46"/>
      <c r="BA318" s="46"/>
      <c r="BB318" s="46"/>
      <c r="BC318" s="46"/>
      <c r="BD318" s="46"/>
      <c r="BE318" s="46"/>
      <c r="BF318" s="46"/>
      <c r="BG318" s="46"/>
      <c r="BH318" s="46"/>
      <c r="BI318" s="46"/>
      <c r="BJ318" s="46"/>
      <c r="BK318" s="46"/>
      <c r="BL318" s="46"/>
      <c r="BN318" s="46"/>
      <c r="BO318" s="46"/>
      <c r="BP318" s="46"/>
      <c r="BQ318" s="94"/>
      <c r="BR318" s="46"/>
      <c r="BS318" s="46"/>
      <c r="BT318" s="46"/>
      <c r="BU318" s="46"/>
      <c r="BV318" s="46"/>
      <c r="BW318" s="46"/>
    </row>
    <row r="319" spans="2:75">
      <c r="B319" s="46"/>
      <c r="C319" s="46"/>
      <c r="D319" s="46"/>
      <c r="E319" s="46"/>
      <c r="F319" s="46"/>
      <c r="G319" s="46"/>
      <c r="H319" s="46"/>
      <c r="BA319" s="46"/>
      <c r="BB319" s="46"/>
      <c r="BC319" s="46"/>
      <c r="BD319" s="46"/>
      <c r="BE319" s="46"/>
      <c r="BF319" s="46"/>
      <c r="BG319" s="46"/>
      <c r="BH319" s="46"/>
      <c r="BI319" s="46"/>
      <c r="BJ319" s="46"/>
      <c r="BK319" s="46"/>
      <c r="BL319" s="46"/>
      <c r="BN319" s="46"/>
      <c r="BO319" s="46"/>
      <c r="BP319" s="46"/>
      <c r="BQ319" s="94"/>
      <c r="BR319" s="46"/>
      <c r="BS319" s="46"/>
      <c r="BT319" s="46"/>
      <c r="BU319" s="46"/>
      <c r="BV319" s="46"/>
      <c r="BW319" s="46"/>
    </row>
    <row r="320" spans="2:75">
      <c r="B320" s="46"/>
      <c r="C320" s="46"/>
      <c r="D320" s="46"/>
      <c r="E320" s="46"/>
      <c r="F320" s="46"/>
      <c r="G320" s="46"/>
      <c r="H320" s="46"/>
      <c r="BA320" s="46"/>
      <c r="BB320" s="46"/>
      <c r="BC320" s="46"/>
      <c r="BD320" s="46"/>
      <c r="BE320" s="46"/>
      <c r="BF320" s="46"/>
      <c r="BG320" s="46"/>
      <c r="BH320" s="46"/>
      <c r="BI320" s="46"/>
      <c r="BJ320" s="46"/>
      <c r="BK320" s="46"/>
      <c r="BL320" s="46"/>
      <c r="BN320" s="46"/>
      <c r="BO320" s="46"/>
      <c r="BP320" s="46"/>
      <c r="BQ320" s="94"/>
      <c r="BR320" s="46"/>
      <c r="BS320" s="46"/>
      <c r="BT320" s="46"/>
      <c r="BU320" s="46"/>
      <c r="BV320" s="46"/>
      <c r="BW320" s="46"/>
    </row>
    <row r="321" spans="2:75">
      <c r="B321" s="46"/>
      <c r="C321" s="46"/>
      <c r="D321" s="46"/>
      <c r="E321" s="46"/>
      <c r="F321" s="46"/>
      <c r="G321" s="46"/>
      <c r="H321" s="46"/>
      <c r="BA321" s="46"/>
      <c r="BB321" s="46"/>
      <c r="BC321" s="46"/>
      <c r="BD321" s="46"/>
      <c r="BE321" s="46"/>
      <c r="BF321" s="46"/>
      <c r="BG321" s="46"/>
      <c r="BH321" s="46"/>
      <c r="BI321" s="46"/>
      <c r="BJ321" s="46"/>
      <c r="BK321" s="46"/>
      <c r="BL321" s="46"/>
      <c r="BN321" s="46"/>
      <c r="BO321" s="46"/>
      <c r="BP321" s="46"/>
      <c r="BQ321" s="94"/>
      <c r="BR321" s="46"/>
      <c r="BS321" s="46"/>
      <c r="BT321" s="46"/>
      <c r="BU321" s="46"/>
      <c r="BV321" s="46"/>
      <c r="BW321" s="46"/>
    </row>
    <row r="322" spans="2:75">
      <c r="B322" s="46"/>
      <c r="C322" s="46"/>
      <c r="D322" s="46"/>
      <c r="E322" s="46"/>
      <c r="F322" s="46"/>
      <c r="G322" s="46"/>
      <c r="H322" s="46"/>
      <c r="BA322" s="46"/>
      <c r="BB322" s="46"/>
      <c r="BC322" s="46"/>
      <c r="BD322" s="46"/>
      <c r="BE322" s="46"/>
      <c r="BF322" s="46"/>
      <c r="BG322" s="46"/>
      <c r="BH322" s="46"/>
      <c r="BI322" s="46"/>
      <c r="BJ322" s="46"/>
      <c r="BK322" s="46"/>
      <c r="BL322" s="46"/>
      <c r="BN322" s="46"/>
      <c r="BO322" s="46"/>
      <c r="BP322" s="46"/>
      <c r="BQ322" s="94"/>
      <c r="BR322" s="46"/>
      <c r="BS322" s="46"/>
      <c r="BT322" s="46"/>
      <c r="BU322" s="46"/>
      <c r="BV322" s="46"/>
      <c r="BW322" s="46"/>
    </row>
    <row r="323" spans="2:75">
      <c r="B323" s="46"/>
      <c r="C323" s="46"/>
      <c r="D323" s="46"/>
      <c r="E323" s="46"/>
      <c r="F323" s="46"/>
      <c r="G323" s="46"/>
      <c r="H323" s="46"/>
      <c r="BA323" s="46"/>
      <c r="BB323" s="46"/>
      <c r="BC323" s="46"/>
      <c r="BD323" s="46"/>
      <c r="BE323" s="46"/>
      <c r="BF323" s="46"/>
      <c r="BG323" s="46"/>
      <c r="BH323" s="46"/>
      <c r="BI323" s="46"/>
      <c r="BJ323" s="46"/>
      <c r="BK323" s="46"/>
      <c r="BL323" s="46"/>
      <c r="BN323" s="46"/>
      <c r="BO323" s="46"/>
      <c r="BP323" s="46"/>
      <c r="BQ323" s="94"/>
      <c r="BR323" s="46"/>
      <c r="BS323" s="46"/>
      <c r="BT323" s="46"/>
      <c r="BU323" s="46"/>
      <c r="BV323" s="46"/>
      <c r="BW323" s="46"/>
    </row>
    <row r="324" spans="2:75">
      <c r="B324" s="46"/>
      <c r="C324" s="46"/>
      <c r="D324" s="46"/>
      <c r="E324" s="46"/>
      <c r="F324" s="46"/>
      <c r="G324" s="46"/>
      <c r="H324" s="46"/>
      <c r="BA324" s="46"/>
      <c r="BB324" s="46"/>
      <c r="BC324" s="46"/>
      <c r="BD324" s="46"/>
      <c r="BE324" s="46"/>
      <c r="BF324" s="46"/>
      <c r="BG324" s="46"/>
      <c r="BH324" s="46"/>
      <c r="BI324" s="46"/>
      <c r="BJ324" s="46"/>
      <c r="BK324" s="46"/>
      <c r="BL324" s="46"/>
      <c r="BN324" s="46"/>
      <c r="BO324" s="46"/>
      <c r="BP324" s="46"/>
      <c r="BQ324" s="94"/>
      <c r="BR324" s="46"/>
      <c r="BS324" s="46"/>
      <c r="BT324" s="46"/>
      <c r="BU324" s="46"/>
      <c r="BV324" s="46"/>
      <c r="BW324" s="46"/>
    </row>
    <row r="325" spans="2:75">
      <c r="B325" s="46"/>
      <c r="C325" s="46"/>
      <c r="D325" s="46"/>
      <c r="E325" s="46"/>
      <c r="F325" s="46"/>
      <c r="G325" s="46"/>
      <c r="H325" s="46"/>
      <c r="BA325" s="46"/>
      <c r="BB325" s="46"/>
      <c r="BC325" s="46"/>
      <c r="BD325" s="46"/>
      <c r="BE325" s="46"/>
      <c r="BF325" s="46"/>
      <c r="BG325" s="46"/>
      <c r="BH325" s="46"/>
      <c r="BI325" s="46"/>
      <c r="BJ325" s="46"/>
      <c r="BK325" s="46"/>
      <c r="BL325" s="46"/>
      <c r="BN325" s="46"/>
      <c r="BO325" s="46"/>
      <c r="BP325" s="46"/>
      <c r="BQ325" s="94"/>
      <c r="BR325" s="46"/>
      <c r="BS325" s="46"/>
      <c r="BT325" s="46"/>
      <c r="BU325" s="46"/>
      <c r="BV325" s="46"/>
      <c r="BW325" s="46"/>
    </row>
    <row r="326" spans="2:75">
      <c r="B326" s="46"/>
      <c r="C326" s="46"/>
      <c r="D326" s="46"/>
      <c r="E326" s="46"/>
      <c r="F326" s="46"/>
      <c r="G326" s="46"/>
      <c r="H326" s="46"/>
      <c r="BA326" s="46"/>
      <c r="BB326" s="46"/>
      <c r="BC326" s="46"/>
      <c r="BD326" s="46"/>
      <c r="BE326" s="46"/>
      <c r="BF326" s="46"/>
      <c r="BG326" s="46"/>
      <c r="BH326" s="46"/>
      <c r="BI326" s="46"/>
      <c r="BJ326" s="46"/>
      <c r="BK326" s="46"/>
      <c r="BL326" s="46"/>
      <c r="BN326" s="46"/>
      <c r="BO326" s="46"/>
      <c r="BP326" s="46"/>
      <c r="BQ326" s="94"/>
      <c r="BR326" s="46"/>
      <c r="BS326" s="46"/>
      <c r="BT326" s="46"/>
      <c r="BU326" s="46"/>
      <c r="BV326" s="46"/>
      <c r="BW326" s="46"/>
    </row>
    <row r="327" spans="2:75">
      <c r="B327" s="46"/>
      <c r="C327" s="46"/>
      <c r="D327" s="46"/>
      <c r="E327" s="46"/>
      <c r="F327" s="46"/>
      <c r="G327" s="46"/>
      <c r="H327" s="46"/>
      <c r="BA327" s="46"/>
      <c r="BB327" s="46"/>
      <c r="BC327" s="46"/>
      <c r="BD327" s="46"/>
      <c r="BE327" s="46"/>
      <c r="BF327" s="46"/>
      <c r="BG327" s="46"/>
      <c r="BH327" s="46"/>
      <c r="BI327" s="46"/>
      <c r="BJ327" s="46"/>
      <c r="BK327" s="46"/>
      <c r="BL327" s="46"/>
      <c r="BN327" s="46"/>
      <c r="BO327" s="46"/>
      <c r="BP327" s="46"/>
      <c r="BQ327" s="94"/>
      <c r="BR327" s="46"/>
      <c r="BS327" s="46"/>
      <c r="BT327" s="46"/>
      <c r="BU327" s="46"/>
      <c r="BV327" s="46"/>
      <c r="BW327" s="46"/>
    </row>
    <row r="328" spans="2:75">
      <c r="B328" s="46"/>
      <c r="C328" s="46"/>
      <c r="D328" s="46"/>
      <c r="E328" s="46"/>
      <c r="F328" s="46"/>
      <c r="G328" s="46"/>
      <c r="H328" s="46"/>
      <c r="BA328" s="46"/>
      <c r="BB328" s="46"/>
      <c r="BC328" s="46"/>
      <c r="BD328" s="46"/>
      <c r="BE328" s="46"/>
      <c r="BF328" s="46"/>
      <c r="BG328" s="46"/>
      <c r="BH328" s="46"/>
      <c r="BI328" s="46"/>
      <c r="BJ328" s="46"/>
      <c r="BK328" s="46"/>
      <c r="BL328" s="46"/>
      <c r="BN328" s="46"/>
      <c r="BO328" s="46"/>
      <c r="BP328" s="46"/>
      <c r="BQ328" s="94"/>
      <c r="BR328" s="46"/>
      <c r="BS328" s="46"/>
      <c r="BT328" s="46"/>
      <c r="BU328" s="46"/>
      <c r="BV328" s="46"/>
      <c r="BW328" s="46"/>
    </row>
    <row r="329" spans="2:75">
      <c r="B329" s="46"/>
      <c r="C329" s="46"/>
      <c r="D329" s="46"/>
      <c r="E329" s="46"/>
      <c r="F329" s="46"/>
      <c r="G329" s="46"/>
      <c r="H329" s="46"/>
      <c r="BA329" s="46"/>
      <c r="BB329" s="46"/>
      <c r="BC329" s="46"/>
      <c r="BD329" s="46"/>
      <c r="BE329" s="46"/>
      <c r="BF329" s="46"/>
      <c r="BG329" s="46"/>
      <c r="BH329" s="46"/>
      <c r="BI329" s="46"/>
      <c r="BJ329" s="46"/>
      <c r="BK329" s="46"/>
      <c r="BL329" s="46"/>
      <c r="BN329" s="46"/>
      <c r="BO329" s="46"/>
      <c r="BP329" s="46"/>
      <c r="BQ329" s="94"/>
      <c r="BR329" s="46"/>
      <c r="BS329" s="46"/>
      <c r="BT329" s="46"/>
      <c r="BU329" s="46"/>
      <c r="BV329" s="46"/>
      <c r="BW329" s="46"/>
    </row>
    <row r="330" spans="2:75">
      <c r="B330" s="46"/>
      <c r="C330" s="46"/>
      <c r="D330" s="46"/>
      <c r="E330" s="46"/>
      <c r="F330" s="46"/>
      <c r="G330" s="46"/>
      <c r="H330" s="46"/>
      <c r="BA330" s="46"/>
      <c r="BB330" s="46"/>
      <c r="BC330" s="46"/>
      <c r="BD330" s="46"/>
      <c r="BE330" s="46"/>
      <c r="BF330" s="46"/>
      <c r="BG330" s="46"/>
      <c r="BH330" s="46"/>
      <c r="BI330" s="46"/>
      <c r="BJ330" s="46"/>
      <c r="BK330" s="46"/>
      <c r="BL330" s="46"/>
      <c r="BN330" s="46"/>
      <c r="BO330" s="46"/>
      <c r="BP330" s="46"/>
      <c r="BQ330" s="94"/>
      <c r="BR330" s="46"/>
      <c r="BS330" s="46"/>
      <c r="BT330" s="46"/>
      <c r="BU330" s="46"/>
      <c r="BV330" s="46"/>
      <c r="BW330" s="46"/>
    </row>
    <row r="331" spans="2:75">
      <c r="B331" s="46"/>
      <c r="C331" s="46"/>
      <c r="D331" s="46"/>
      <c r="E331" s="46"/>
      <c r="F331" s="46"/>
      <c r="G331" s="46"/>
      <c r="H331" s="46"/>
      <c r="BA331" s="46"/>
      <c r="BB331" s="46"/>
      <c r="BC331" s="46"/>
      <c r="BD331" s="46"/>
      <c r="BE331" s="46"/>
      <c r="BF331" s="46"/>
      <c r="BG331" s="46"/>
      <c r="BH331" s="46"/>
      <c r="BI331" s="46"/>
      <c r="BJ331" s="46"/>
      <c r="BK331" s="46"/>
      <c r="BL331" s="46"/>
      <c r="BN331" s="46"/>
      <c r="BO331" s="46"/>
      <c r="BP331" s="46"/>
      <c r="BQ331" s="94"/>
      <c r="BR331" s="46"/>
      <c r="BS331" s="46"/>
      <c r="BT331" s="46"/>
      <c r="BU331" s="46"/>
      <c r="BV331" s="46"/>
      <c r="BW331" s="46"/>
    </row>
    <row r="332" spans="2:75">
      <c r="B332" s="46"/>
      <c r="C332" s="46"/>
      <c r="D332" s="46"/>
      <c r="E332" s="46"/>
      <c r="F332" s="46"/>
      <c r="G332" s="46"/>
      <c r="H332" s="46"/>
      <c r="BA332" s="46"/>
      <c r="BB332" s="46"/>
      <c r="BC332" s="46"/>
      <c r="BD332" s="46"/>
      <c r="BE332" s="46"/>
      <c r="BF332" s="46"/>
      <c r="BG332" s="46"/>
      <c r="BH332" s="46"/>
      <c r="BI332" s="46"/>
      <c r="BJ332" s="46"/>
      <c r="BK332" s="46"/>
      <c r="BL332" s="46"/>
      <c r="BN332" s="46"/>
      <c r="BO332" s="46"/>
      <c r="BP332" s="46"/>
      <c r="BQ332" s="94"/>
      <c r="BR332" s="46"/>
      <c r="BS332" s="46"/>
      <c r="BT332" s="46"/>
      <c r="BU332" s="46"/>
      <c r="BV332" s="46"/>
      <c r="BW332" s="46"/>
    </row>
    <row r="333" spans="2:75">
      <c r="B333" s="46"/>
      <c r="C333" s="46"/>
      <c r="D333" s="46"/>
      <c r="E333" s="46"/>
      <c r="F333" s="46"/>
      <c r="G333" s="46"/>
      <c r="H333" s="46"/>
      <c r="BA333" s="46"/>
      <c r="BB333" s="46"/>
      <c r="BC333" s="46"/>
      <c r="BD333" s="46"/>
      <c r="BE333" s="46"/>
      <c r="BF333" s="46"/>
      <c r="BG333" s="46"/>
      <c r="BH333" s="46"/>
      <c r="BI333" s="46"/>
      <c r="BJ333" s="46"/>
      <c r="BK333" s="46"/>
      <c r="BL333" s="46"/>
      <c r="BN333" s="46"/>
      <c r="BO333" s="46"/>
      <c r="BP333" s="46"/>
      <c r="BQ333" s="94"/>
      <c r="BR333" s="46"/>
      <c r="BS333" s="46"/>
      <c r="BT333" s="46"/>
      <c r="BU333" s="46"/>
      <c r="BV333" s="46"/>
      <c r="BW333" s="46"/>
    </row>
    <row r="334" spans="2:75">
      <c r="B334" s="46"/>
      <c r="C334" s="46"/>
      <c r="D334" s="46"/>
      <c r="E334" s="46"/>
      <c r="F334" s="46"/>
      <c r="G334" s="46"/>
      <c r="H334" s="46"/>
      <c r="BA334" s="46"/>
      <c r="BB334" s="46"/>
      <c r="BC334" s="46"/>
      <c r="BD334" s="46"/>
      <c r="BE334" s="46"/>
      <c r="BF334" s="46"/>
      <c r="BG334" s="46"/>
      <c r="BH334" s="46"/>
      <c r="BI334" s="46"/>
      <c r="BJ334" s="46"/>
      <c r="BK334" s="46"/>
      <c r="BL334" s="46"/>
      <c r="BN334" s="46"/>
      <c r="BO334" s="46"/>
      <c r="BP334" s="46"/>
      <c r="BQ334" s="94"/>
      <c r="BR334" s="46"/>
      <c r="BS334" s="46"/>
      <c r="BT334" s="46"/>
      <c r="BU334" s="46"/>
      <c r="BV334" s="46"/>
      <c r="BW334" s="46"/>
    </row>
    <row r="335" spans="2:75">
      <c r="B335" s="46"/>
      <c r="C335" s="46"/>
      <c r="D335" s="46"/>
      <c r="E335" s="46"/>
      <c r="F335" s="46"/>
      <c r="G335" s="46"/>
      <c r="H335" s="46"/>
      <c r="BA335" s="46"/>
      <c r="BB335" s="46"/>
      <c r="BC335" s="46"/>
      <c r="BD335" s="46"/>
      <c r="BE335" s="46"/>
      <c r="BF335" s="46"/>
      <c r="BG335" s="46"/>
      <c r="BH335" s="46"/>
      <c r="BI335" s="46"/>
      <c r="BJ335" s="46"/>
      <c r="BK335" s="46"/>
      <c r="BL335" s="46"/>
      <c r="BN335" s="46"/>
      <c r="BO335" s="46"/>
      <c r="BP335" s="46"/>
      <c r="BQ335" s="94"/>
      <c r="BR335" s="46"/>
      <c r="BS335" s="46"/>
      <c r="BT335" s="46"/>
      <c r="BU335" s="46"/>
      <c r="BV335" s="46"/>
      <c r="BW335" s="46"/>
    </row>
    <row r="336" spans="2:75">
      <c r="B336" s="46"/>
      <c r="C336" s="46"/>
      <c r="D336" s="46"/>
      <c r="E336" s="46"/>
      <c r="F336" s="46"/>
      <c r="G336" s="46"/>
      <c r="H336" s="46"/>
      <c r="BA336" s="46"/>
      <c r="BB336" s="46"/>
      <c r="BC336" s="46"/>
      <c r="BD336" s="46"/>
      <c r="BE336" s="46"/>
      <c r="BF336" s="46"/>
      <c r="BG336" s="46"/>
      <c r="BH336" s="46"/>
      <c r="BI336" s="46"/>
      <c r="BJ336" s="46"/>
      <c r="BK336" s="46"/>
      <c r="BL336" s="46"/>
      <c r="BN336" s="46"/>
      <c r="BO336" s="46"/>
      <c r="BP336" s="46"/>
      <c r="BQ336" s="94"/>
      <c r="BR336" s="46"/>
      <c r="BS336" s="46"/>
      <c r="BT336" s="46"/>
      <c r="BU336" s="46"/>
      <c r="BV336" s="46"/>
      <c r="BW336" s="46"/>
    </row>
    <row r="337" spans="2:75">
      <c r="B337" s="46"/>
      <c r="C337" s="46"/>
      <c r="D337" s="46"/>
      <c r="E337" s="46"/>
      <c r="F337" s="46"/>
      <c r="G337" s="46"/>
      <c r="H337" s="46"/>
      <c r="BA337" s="46"/>
      <c r="BB337" s="46"/>
      <c r="BC337" s="46"/>
      <c r="BD337" s="46"/>
      <c r="BE337" s="46"/>
      <c r="BF337" s="46"/>
      <c r="BG337" s="46"/>
      <c r="BH337" s="46"/>
      <c r="BI337" s="46"/>
      <c r="BJ337" s="46"/>
      <c r="BK337" s="46"/>
      <c r="BL337" s="46"/>
      <c r="BN337" s="46"/>
      <c r="BO337" s="46"/>
      <c r="BP337" s="46"/>
      <c r="BQ337" s="94"/>
      <c r="BR337" s="46"/>
      <c r="BS337" s="46"/>
      <c r="BT337" s="46"/>
      <c r="BU337" s="46"/>
      <c r="BV337" s="46"/>
      <c r="BW337" s="46"/>
    </row>
    <row r="338" spans="2:75">
      <c r="B338" s="46"/>
      <c r="C338" s="46"/>
      <c r="D338" s="46"/>
      <c r="E338" s="46"/>
      <c r="F338" s="46"/>
      <c r="G338" s="46"/>
      <c r="H338" s="46"/>
      <c r="BA338" s="46"/>
      <c r="BB338" s="46"/>
      <c r="BC338" s="46"/>
      <c r="BD338" s="46"/>
      <c r="BE338" s="46"/>
      <c r="BF338" s="46"/>
      <c r="BG338" s="46"/>
      <c r="BH338" s="46"/>
      <c r="BI338" s="46"/>
      <c r="BJ338" s="46"/>
      <c r="BK338" s="46"/>
      <c r="BL338" s="46"/>
      <c r="BN338" s="46"/>
      <c r="BO338" s="46"/>
      <c r="BP338" s="46"/>
      <c r="BQ338" s="94"/>
      <c r="BR338" s="46"/>
      <c r="BS338" s="46"/>
      <c r="BT338" s="46"/>
      <c r="BU338" s="46"/>
      <c r="BV338" s="46"/>
      <c r="BW338" s="46"/>
    </row>
    <row r="339" spans="2:75">
      <c r="B339" s="46"/>
      <c r="C339" s="46"/>
      <c r="D339" s="46"/>
      <c r="E339" s="46"/>
      <c r="F339" s="46"/>
      <c r="G339" s="46"/>
      <c r="H339" s="46"/>
      <c r="BA339" s="46"/>
      <c r="BB339" s="46"/>
      <c r="BC339" s="46"/>
      <c r="BD339" s="46"/>
      <c r="BE339" s="46"/>
      <c r="BF339" s="46"/>
      <c r="BG339" s="46"/>
      <c r="BH339" s="46"/>
      <c r="BI339" s="46"/>
      <c r="BJ339" s="46"/>
      <c r="BK339" s="46"/>
      <c r="BL339" s="46"/>
      <c r="BN339" s="46"/>
      <c r="BO339" s="46"/>
      <c r="BP339" s="46"/>
      <c r="BQ339" s="94"/>
      <c r="BR339" s="46"/>
      <c r="BS339" s="46"/>
      <c r="BT339" s="46"/>
      <c r="BU339" s="46"/>
      <c r="BV339" s="46"/>
      <c r="BW339" s="46"/>
    </row>
    <row r="340" spans="2:75">
      <c r="B340" s="46"/>
      <c r="C340" s="46"/>
      <c r="D340" s="46"/>
      <c r="E340" s="46"/>
      <c r="F340" s="46"/>
      <c r="G340" s="46"/>
      <c r="H340" s="46"/>
      <c r="BA340" s="46"/>
      <c r="BB340" s="46"/>
      <c r="BC340" s="46"/>
      <c r="BD340" s="46"/>
      <c r="BE340" s="46"/>
      <c r="BF340" s="46"/>
      <c r="BG340" s="46"/>
      <c r="BH340" s="46"/>
      <c r="BI340" s="46"/>
      <c r="BJ340" s="46"/>
      <c r="BK340" s="46"/>
      <c r="BL340" s="46"/>
      <c r="BN340" s="46"/>
      <c r="BO340" s="46"/>
      <c r="BP340" s="46"/>
      <c r="BQ340" s="94"/>
      <c r="BR340" s="46"/>
      <c r="BS340" s="46"/>
      <c r="BT340" s="46"/>
      <c r="BU340" s="46"/>
      <c r="BV340" s="46"/>
      <c r="BW340" s="46"/>
    </row>
    <row r="341" spans="2:75">
      <c r="B341" s="46"/>
      <c r="C341" s="46"/>
      <c r="D341" s="46"/>
      <c r="E341" s="46"/>
      <c r="F341" s="46"/>
      <c r="G341" s="46"/>
      <c r="H341" s="46"/>
      <c r="BA341" s="46"/>
      <c r="BB341" s="46"/>
      <c r="BC341" s="46"/>
      <c r="BD341" s="46"/>
      <c r="BE341" s="46"/>
      <c r="BF341" s="46"/>
      <c r="BG341" s="46"/>
      <c r="BH341" s="46"/>
      <c r="BI341" s="46"/>
      <c r="BJ341" s="46"/>
      <c r="BK341" s="46"/>
      <c r="BL341" s="46"/>
      <c r="BN341" s="46"/>
      <c r="BO341" s="46"/>
      <c r="BP341" s="46"/>
      <c r="BQ341" s="94"/>
      <c r="BR341" s="46"/>
      <c r="BS341" s="46"/>
      <c r="BT341" s="46"/>
      <c r="BU341" s="46"/>
      <c r="BV341" s="46"/>
      <c r="BW341" s="46"/>
    </row>
    <row r="342" spans="2:75">
      <c r="B342" s="46"/>
      <c r="C342" s="46"/>
      <c r="D342" s="46"/>
      <c r="E342" s="46"/>
      <c r="F342" s="46"/>
      <c r="G342" s="46"/>
      <c r="H342" s="46"/>
      <c r="BA342" s="46"/>
      <c r="BB342" s="46"/>
      <c r="BC342" s="46"/>
      <c r="BD342" s="46"/>
      <c r="BE342" s="46"/>
      <c r="BF342" s="46"/>
      <c r="BG342" s="46"/>
      <c r="BH342" s="46"/>
      <c r="BI342" s="46"/>
      <c r="BJ342" s="46"/>
      <c r="BK342" s="46"/>
      <c r="BL342" s="46"/>
      <c r="BN342" s="46"/>
      <c r="BO342" s="46"/>
      <c r="BP342" s="46"/>
      <c r="BQ342" s="94"/>
      <c r="BR342" s="46"/>
      <c r="BS342" s="46"/>
      <c r="BT342" s="46"/>
      <c r="BU342" s="46"/>
      <c r="BV342" s="46"/>
      <c r="BW342" s="46"/>
    </row>
    <row r="343" spans="2:75">
      <c r="B343" s="46"/>
      <c r="C343" s="46"/>
      <c r="D343" s="46"/>
      <c r="E343" s="46"/>
      <c r="F343" s="46"/>
      <c r="G343" s="46"/>
      <c r="H343" s="46"/>
      <c r="BA343" s="46"/>
      <c r="BB343" s="46"/>
      <c r="BC343" s="46"/>
      <c r="BD343" s="46"/>
      <c r="BE343" s="46"/>
      <c r="BF343" s="46"/>
      <c r="BG343" s="46"/>
      <c r="BH343" s="46"/>
      <c r="BI343" s="46"/>
      <c r="BJ343" s="46"/>
      <c r="BK343" s="46"/>
      <c r="BL343" s="46"/>
      <c r="BN343" s="46"/>
      <c r="BO343" s="46"/>
      <c r="BP343" s="46"/>
      <c r="BQ343" s="94"/>
      <c r="BR343" s="46"/>
      <c r="BS343" s="46"/>
      <c r="BT343" s="46"/>
      <c r="BU343" s="46"/>
      <c r="BV343" s="46"/>
      <c r="BW343" s="46"/>
    </row>
    <row r="344" spans="2:75">
      <c r="B344" s="46"/>
      <c r="C344" s="46"/>
      <c r="D344" s="46"/>
      <c r="E344" s="46"/>
      <c r="F344" s="46"/>
      <c r="G344" s="46"/>
      <c r="H344" s="46"/>
      <c r="BA344" s="46"/>
      <c r="BB344" s="46"/>
      <c r="BC344" s="46"/>
      <c r="BD344" s="46"/>
      <c r="BE344" s="46"/>
      <c r="BF344" s="46"/>
      <c r="BG344" s="46"/>
      <c r="BH344" s="46"/>
      <c r="BI344" s="46"/>
      <c r="BJ344" s="46"/>
      <c r="BK344" s="46"/>
      <c r="BL344" s="46"/>
      <c r="BN344" s="46"/>
      <c r="BO344" s="46"/>
      <c r="BP344" s="46"/>
      <c r="BQ344" s="94"/>
      <c r="BR344" s="46"/>
      <c r="BS344" s="46"/>
      <c r="BT344" s="46"/>
      <c r="BU344" s="46"/>
      <c r="BV344" s="46"/>
      <c r="BW344" s="46"/>
    </row>
    <row r="345" spans="2:75">
      <c r="B345" s="46"/>
      <c r="C345" s="46"/>
      <c r="D345" s="46"/>
      <c r="E345" s="46"/>
      <c r="F345" s="46"/>
      <c r="G345" s="46"/>
      <c r="H345" s="46"/>
      <c r="BA345" s="46"/>
      <c r="BB345" s="46"/>
      <c r="BC345" s="46"/>
      <c r="BD345" s="46"/>
      <c r="BE345" s="46"/>
      <c r="BF345" s="46"/>
      <c r="BG345" s="46"/>
      <c r="BH345" s="46"/>
      <c r="BI345" s="46"/>
      <c r="BJ345" s="46"/>
      <c r="BK345" s="46"/>
      <c r="BL345" s="46"/>
      <c r="BN345" s="46"/>
      <c r="BO345" s="46"/>
      <c r="BP345" s="46"/>
      <c r="BQ345" s="94"/>
      <c r="BR345" s="46"/>
      <c r="BS345" s="46"/>
      <c r="BT345" s="46"/>
      <c r="BU345" s="46"/>
      <c r="BV345" s="46"/>
      <c r="BW345" s="46"/>
    </row>
    <row r="346" spans="2:75">
      <c r="B346" s="46"/>
      <c r="C346" s="46"/>
      <c r="D346" s="46"/>
      <c r="E346" s="46"/>
      <c r="F346" s="46"/>
      <c r="G346" s="46"/>
      <c r="H346" s="46"/>
      <c r="BA346" s="46"/>
      <c r="BB346" s="46"/>
      <c r="BC346" s="46"/>
      <c r="BD346" s="46"/>
      <c r="BE346" s="46"/>
      <c r="BF346" s="46"/>
      <c r="BG346" s="46"/>
      <c r="BH346" s="46"/>
      <c r="BI346" s="46"/>
      <c r="BJ346" s="46"/>
      <c r="BK346" s="46"/>
      <c r="BL346" s="46"/>
      <c r="BN346" s="46"/>
      <c r="BO346" s="46"/>
      <c r="BP346" s="46"/>
      <c r="BQ346" s="94"/>
      <c r="BR346" s="46"/>
      <c r="BS346" s="46"/>
      <c r="BT346" s="46"/>
      <c r="BU346" s="46"/>
      <c r="BV346" s="46"/>
      <c r="BW346" s="46"/>
    </row>
    <row r="347" spans="2:75">
      <c r="B347" s="46"/>
      <c r="C347" s="46"/>
      <c r="D347" s="46"/>
      <c r="E347" s="46"/>
      <c r="F347" s="46"/>
      <c r="G347" s="46"/>
      <c r="H347" s="46"/>
      <c r="BA347" s="46"/>
      <c r="BB347" s="46"/>
      <c r="BC347" s="46"/>
      <c r="BD347" s="46"/>
      <c r="BE347" s="46"/>
      <c r="BF347" s="46"/>
      <c r="BG347" s="46"/>
      <c r="BH347" s="46"/>
      <c r="BI347" s="46"/>
      <c r="BJ347" s="46"/>
      <c r="BK347" s="46"/>
      <c r="BL347" s="46"/>
      <c r="BN347" s="46"/>
      <c r="BO347" s="46"/>
      <c r="BP347" s="46"/>
      <c r="BQ347" s="94"/>
      <c r="BR347" s="46"/>
      <c r="BS347" s="46"/>
      <c r="BT347" s="46"/>
      <c r="BU347" s="46"/>
      <c r="BV347" s="46"/>
      <c r="BW347" s="46"/>
    </row>
    <row r="348" spans="2:75">
      <c r="B348" s="46"/>
      <c r="C348" s="46"/>
      <c r="D348" s="46"/>
      <c r="E348" s="46"/>
      <c r="F348" s="46"/>
      <c r="G348" s="46"/>
      <c r="H348" s="46"/>
      <c r="BA348" s="46"/>
      <c r="BB348" s="46"/>
      <c r="BC348" s="46"/>
      <c r="BD348" s="46"/>
      <c r="BE348" s="46"/>
      <c r="BF348" s="46"/>
      <c r="BG348" s="46"/>
      <c r="BH348" s="46"/>
      <c r="BI348" s="46"/>
      <c r="BJ348" s="46"/>
      <c r="BK348" s="46"/>
      <c r="BL348" s="46"/>
      <c r="BN348" s="46"/>
      <c r="BO348" s="46"/>
      <c r="BP348" s="46"/>
      <c r="BQ348" s="94"/>
      <c r="BR348" s="46"/>
      <c r="BS348" s="46"/>
      <c r="BT348" s="46"/>
      <c r="BU348" s="46"/>
      <c r="BV348" s="46"/>
      <c r="BW348" s="46"/>
    </row>
    <row r="349" spans="2:75">
      <c r="B349" s="46"/>
      <c r="C349" s="46"/>
      <c r="D349" s="46"/>
      <c r="E349" s="46"/>
      <c r="F349" s="46"/>
      <c r="G349" s="46"/>
      <c r="H349" s="46"/>
      <c r="BA349" s="46"/>
      <c r="BB349" s="46"/>
      <c r="BC349" s="46"/>
      <c r="BD349" s="46"/>
      <c r="BE349" s="46"/>
      <c r="BF349" s="46"/>
      <c r="BG349" s="46"/>
      <c r="BH349" s="46"/>
      <c r="BI349" s="46"/>
      <c r="BJ349" s="46"/>
      <c r="BK349" s="46"/>
      <c r="BL349" s="46"/>
      <c r="BN349" s="46"/>
      <c r="BO349" s="46"/>
      <c r="BP349" s="46"/>
      <c r="BQ349" s="94"/>
      <c r="BR349" s="46"/>
      <c r="BS349" s="46"/>
      <c r="BT349" s="46"/>
      <c r="BU349" s="46"/>
      <c r="BV349" s="46"/>
      <c r="BW349" s="46"/>
    </row>
    <row r="350" spans="2:75">
      <c r="B350" s="46"/>
      <c r="C350" s="46"/>
      <c r="D350" s="46"/>
      <c r="E350" s="46"/>
      <c r="F350" s="46"/>
      <c r="G350" s="46"/>
      <c r="H350" s="46"/>
      <c r="BA350" s="46"/>
      <c r="BB350" s="46"/>
      <c r="BC350" s="46"/>
      <c r="BD350" s="46"/>
      <c r="BE350" s="46"/>
      <c r="BF350" s="46"/>
      <c r="BG350" s="46"/>
      <c r="BH350" s="46"/>
      <c r="BI350" s="46"/>
      <c r="BJ350" s="46"/>
      <c r="BK350" s="46"/>
      <c r="BL350" s="46"/>
      <c r="BN350" s="46"/>
      <c r="BO350" s="46"/>
      <c r="BP350" s="46"/>
      <c r="BQ350" s="94"/>
      <c r="BR350" s="46"/>
      <c r="BS350" s="46"/>
      <c r="BT350" s="46"/>
      <c r="BU350" s="46"/>
      <c r="BV350" s="46"/>
      <c r="BW350" s="46"/>
    </row>
    <row r="351" spans="2:75">
      <c r="B351" s="46"/>
      <c r="C351" s="46"/>
      <c r="D351" s="46"/>
      <c r="E351" s="46"/>
      <c r="F351" s="46"/>
      <c r="G351" s="46"/>
      <c r="H351" s="46"/>
      <c r="BA351" s="46"/>
      <c r="BB351" s="46"/>
      <c r="BC351" s="46"/>
      <c r="BD351" s="46"/>
      <c r="BE351" s="46"/>
      <c r="BF351" s="46"/>
      <c r="BG351" s="46"/>
      <c r="BH351" s="46"/>
      <c r="BI351" s="46"/>
      <c r="BJ351" s="46"/>
      <c r="BK351" s="46"/>
      <c r="BL351" s="46"/>
      <c r="BN351" s="46"/>
      <c r="BO351" s="46"/>
      <c r="BP351" s="46"/>
      <c r="BQ351" s="94"/>
      <c r="BR351" s="46"/>
      <c r="BS351" s="46"/>
      <c r="BT351" s="46"/>
      <c r="BU351" s="46"/>
      <c r="BV351" s="46"/>
      <c r="BW351" s="46"/>
    </row>
    <row r="352" spans="2:75">
      <c r="B352" s="46"/>
      <c r="C352" s="46"/>
      <c r="D352" s="46"/>
      <c r="E352" s="46"/>
      <c r="F352" s="46"/>
      <c r="G352" s="46"/>
      <c r="H352" s="46"/>
      <c r="BA352" s="46"/>
      <c r="BB352" s="46"/>
      <c r="BC352" s="46"/>
      <c r="BD352" s="46"/>
      <c r="BE352" s="46"/>
      <c r="BF352" s="46"/>
      <c r="BG352" s="46"/>
      <c r="BH352" s="46"/>
      <c r="BI352" s="46"/>
      <c r="BJ352" s="46"/>
      <c r="BK352" s="46"/>
      <c r="BL352" s="46"/>
      <c r="BN352" s="46"/>
      <c r="BO352" s="46"/>
      <c r="BP352" s="46"/>
      <c r="BQ352" s="94"/>
      <c r="BR352" s="46"/>
      <c r="BS352" s="46"/>
      <c r="BT352" s="46"/>
      <c r="BU352" s="46"/>
      <c r="BV352" s="46"/>
      <c r="BW352" s="46"/>
    </row>
    <row r="353" spans="2:75">
      <c r="B353" s="46"/>
      <c r="C353" s="46"/>
      <c r="D353" s="46"/>
      <c r="E353" s="46"/>
      <c r="F353" s="46"/>
      <c r="G353" s="46"/>
      <c r="H353" s="46"/>
      <c r="BA353" s="46"/>
      <c r="BB353" s="46"/>
      <c r="BC353" s="46"/>
      <c r="BD353" s="46"/>
      <c r="BE353" s="46"/>
      <c r="BF353" s="46"/>
      <c r="BG353" s="46"/>
      <c r="BH353" s="46"/>
      <c r="BI353" s="46"/>
      <c r="BJ353" s="46"/>
      <c r="BK353" s="46"/>
      <c r="BL353" s="46"/>
      <c r="BN353" s="46"/>
      <c r="BO353" s="46"/>
      <c r="BP353" s="46"/>
      <c r="BQ353" s="94"/>
      <c r="BR353" s="46"/>
      <c r="BS353" s="46"/>
      <c r="BT353" s="46"/>
      <c r="BU353" s="46"/>
      <c r="BV353" s="46"/>
      <c r="BW353" s="46"/>
    </row>
    <row r="354" spans="2:75">
      <c r="B354" s="46"/>
      <c r="C354" s="46"/>
      <c r="D354" s="46"/>
      <c r="E354" s="46"/>
      <c r="F354" s="46"/>
      <c r="G354" s="46"/>
      <c r="H354" s="46"/>
      <c r="BA354" s="46"/>
      <c r="BB354" s="46"/>
      <c r="BC354" s="46"/>
      <c r="BD354" s="46"/>
      <c r="BE354" s="46"/>
      <c r="BF354" s="46"/>
      <c r="BG354" s="46"/>
      <c r="BH354" s="46"/>
      <c r="BI354" s="46"/>
      <c r="BJ354" s="46"/>
      <c r="BK354" s="46"/>
      <c r="BL354" s="46"/>
      <c r="BN354" s="46"/>
      <c r="BO354" s="46"/>
      <c r="BP354" s="46"/>
      <c r="BQ354" s="94"/>
      <c r="BR354" s="46"/>
      <c r="BS354" s="46"/>
      <c r="BT354" s="46"/>
      <c r="BU354" s="46"/>
      <c r="BV354" s="46"/>
      <c r="BW354" s="46"/>
    </row>
    <row r="355" spans="2:75">
      <c r="B355" s="46"/>
      <c r="C355" s="46"/>
      <c r="D355" s="46"/>
      <c r="E355" s="46"/>
      <c r="F355" s="46"/>
      <c r="G355" s="46"/>
      <c r="H355" s="46"/>
      <c r="BA355" s="46"/>
      <c r="BB355" s="46"/>
      <c r="BC355" s="46"/>
      <c r="BD355" s="46"/>
      <c r="BE355" s="46"/>
      <c r="BF355" s="46"/>
      <c r="BG355" s="46"/>
      <c r="BH355" s="46"/>
      <c r="BI355" s="46"/>
      <c r="BJ355" s="46"/>
      <c r="BK355" s="46"/>
      <c r="BL355" s="46"/>
      <c r="BN355" s="46"/>
      <c r="BO355" s="46"/>
      <c r="BP355" s="46"/>
      <c r="BQ355" s="94"/>
      <c r="BR355" s="46"/>
      <c r="BS355" s="46"/>
      <c r="BT355" s="46"/>
      <c r="BU355" s="46"/>
      <c r="BV355" s="46"/>
      <c r="BW355" s="46"/>
    </row>
    <row r="356" spans="2:75">
      <c r="B356" s="46"/>
      <c r="C356" s="46"/>
      <c r="D356" s="46"/>
      <c r="E356" s="46"/>
      <c r="F356" s="46"/>
      <c r="G356" s="46"/>
      <c r="H356" s="46"/>
      <c r="BA356" s="46"/>
      <c r="BB356" s="46"/>
      <c r="BC356" s="46"/>
      <c r="BD356" s="46"/>
      <c r="BE356" s="46"/>
      <c r="BF356" s="46"/>
      <c r="BG356" s="46"/>
      <c r="BH356" s="46"/>
      <c r="BI356" s="46"/>
      <c r="BJ356" s="46"/>
      <c r="BK356" s="46"/>
      <c r="BL356" s="46"/>
      <c r="BN356" s="46"/>
      <c r="BO356" s="46"/>
      <c r="BP356" s="46"/>
      <c r="BQ356" s="94"/>
      <c r="BR356" s="46"/>
      <c r="BS356" s="46"/>
      <c r="BT356" s="46"/>
      <c r="BU356" s="46"/>
      <c r="BV356" s="46"/>
      <c r="BW356" s="46"/>
    </row>
    <row r="357" spans="2:75">
      <c r="B357" s="46"/>
      <c r="C357" s="46"/>
      <c r="D357" s="46"/>
      <c r="E357" s="46"/>
      <c r="F357" s="46"/>
      <c r="G357" s="46"/>
      <c r="H357" s="46"/>
      <c r="BA357" s="46"/>
      <c r="BB357" s="46"/>
      <c r="BC357" s="46"/>
      <c r="BD357" s="46"/>
      <c r="BE357" s="46"/>
      <c r="BF357" s="46"/>
      <c r="BG357" s="46"/>
      <c r="BH357" s="46"/>
      <c r="BI357" s="46"/>
      <c r="BJ357" s="46"/>
      <c r="BK357" s="46"/>
      <c r="BL357" s="46"/>
      <c r="BN357" s="46"/>
      <c r="BO357" s="46"/>
      <c r="BP357" s="46"/>
      <c r="BQ357" s="94"/>
      <c r="BR357" s="46"/>
      <c r="BS357" s="46"/>
      <c r="BT357" s="46"/>
      <c r="BU357" s="46"/>
      <c r="BV357" s="46"/>
      <c r="BW357" s="46"/>
    </row>
    <row r="358" spans="2:75">
      <c r="B358" s="46"/>
      <c r="C358" s="46"/>
      <c r="D358" s="46"/>
      <c r="E358" s="46"/>
      <c r="F358" s="46"/>
      <c r="G358" s="46"/>
      <c r="H358" s="46"/>
      <c r="BA358" s="46"/>
      <c r="BB358" s="46"/>
      <c r="BC358" s="46"/>
      <c r="BD358" s="46"/>
      <c r="BE358" s="46"/>
      <c r="BF358" s="46"/>
      <c r="BG358" s="46"/>
      <c r="BH358" s="46"/>
      <c r="BI358" s="46"/>
      <c r="BJ358" s="46"/>
      <c r="BK358" s="46"/>
      <c r="BL358" s="46"/>
      <c r="BN358" s="46"/>
      <c r="BO358" s="46"/>
      <c r="BP358" s="46"/>
      <c r="BQ358" s="94"/>
      <c r="BR358" s="46"/>
      <c r="BS358" s="46"/>
      <c r="BT358" s="46"/>
      <c r="BU358" s="46"/>
      <c r="BV358" s="46"/>
      <c r="BW358" s="46"/>
    </row>
    <row r="359" spans="2:75">
      <c r="B359" s="46"/>
      <c r="C359" s="46"/>
      <c r="D359" s="46"/>
      <c r="E359" s="46"/>
      <c r="F359" s="46"/>
      <c r="G359" s="46"/>
      <c r="H359" s="46"/>
      <c r="BA359" s="46"/>
      <c r="BB359" s="46"/>
      <c r="BC359" s="46"/>
      <c r="BD359" s="46"/>
      <c r="BE359" s="46"/>
      <c r="BF359" s="46"/>
      <c r="BG359" s="46"/>
      <c r="BH359" s="46"/>
      <c r="BI359" s="46"/>
      <c r="BJ359" s="46"/>
      <c r="BK359" s="46"/>
      <c r="BL359" s="46"/>
      <c r="BN359" s="46"/>
      <c r="BO359" s="46"/>
      <c r="BP359" s="46"/>
      <c r="BQ359" s="94"/>
      <c r="BR359" s="46"/>
      <c r="BS359" s="46"/>
      <c r="BT359" s="46"/>
      <c r="BU359" s="46"/>
      <c r="BV359" s="46"/>
      <c r="BW359" s="46"/>
    </row>
    <row r="360" spans="2:75">
      <c r="B360" s="46"/>
      <c r="C360" s="46"/>
      <c r="D360" s="46"/>
      <c r="E360" s="46"/>
      <c r="F360" s="46"/>
      <c r="G360" s="46"/>
      <c r="H360" s="46"/>
      <c r="BA360" s="46"/>
      <c r="BB360" s="46"/>
      <c r="BC360" s="46"/>
      <c r="BD360" s="46"/>
      <c r="BE360" s="46"/>
      <c r="BF360" s="46"/>
      <c r="BG360" s="46"/>
      <c r="BH360" s="46"/>
      <c r="BI360" s="46"/>
      <c r="BJ360" s="46"/>
      <c r="BK360" s="46"/>
      <c r="BL360" s="46"/>
      <c r="BN360" s="46"/>
      <c r="BO360" s="46"/>
      <c r="BP360" s="46"/>
      <c r="BQ360" s="94"/>
      <c r="BR360" s="46"/>
      <c r="BS360" s="46"/>
      <c r="BT360" s="46"/>
      <c r="BU360" s="46"/>
      <c r="BV360" s="46"/>
      <c r="BW360" s="46"/>
    </row>
    <row r="361" spans="2:75">
      <c r="B361" s="46"/>
      <c r="C361" s="46"/>
      <c r="D361" s="46"/>
      <c r="E361" s="46"/>
      <c r="F361" s="46"/>
      <c r="G361" s="46"/>
      <c r="H361" s="46"/>
      <c r="BA361" s="46"/>
      <c r="BB361" s="46"/>
      <c r="BC361" s="46"/>
      <c r="BD361" s="46"/>
      <c r="BE361" s="46"/>
      <c r="BF361" s="46"/>
      <c r="BG361" s="46"/>
      <c r="BH361" s="46"/>
      <c r="BI361" s="46"/>
      <c r="BJ361" s="46"/>
      <c r="BK361" s="46"/>
      <c r="BL361" s="46"/>
      <c r="BN361" s="46"/>
      <c r="BO361" s="46"/>
      <c r="BP361" s="46"/>
      <c r="BQ361" s="94"/>
      <c r="BR361" s="46"/>
      <c r="BS361" s="46"/>
      <c r="BT361" s="46"/>
      <c r="BU361" s="46"/>
      <c r="BV361" s="46"/>
      <c r="BW361" s="46"/>
    </row>
    <row r="362" spans="2:75">
      <c r="B362" s="46"/>
      <c r="C362" s="46"/>
      <c r="D362" s="46"/>
      <c r="E362" s="46"/>
      <c r="F362" s="46"/>
      <c r="G362" s="46"/>
      <c r="H362" s="46"/>
      <c r="BA362" s="46"/>
      <c r="BB362" s="46"/>
      <c r="BC362" s="46"/>
      <c r="BD362" s="46"/>
      <c r="BE362" s="46"/>
      <c r="BF362" s="46"/>
      <c r="BG362" s="46"/>
      <c r="BH362" s="46"/>
      <c r="BI362" s="46"/>
      <c r="BJ362" s="46"/>
      <c r="BK362" s="46"/>
      <c r="BL362" s="46"/>
      <c r="BN362" s="46"/>
      <c r="BO362" s="46"/>
      <c r="BP362" s="46"/>
      <c r="BQ362" s="94"/>
      <c r="BR362" s="46"/>
      <c r="BS362" s="46"/>
      <c r="BT362" s="46"/>
      <c r="BU362" s="46"/>
      <c r="BV362" s="46"/>
      <c r="BW362" s="46"/>
    </row>
    <row r="363" spans="2:75">
      <c r="B363" s="46"/>
      <c r="C363" s="46"/>
      <c r="D363" s="46"/>
      <c r="E363" s="46"/>
      <c r="F363" s="46"/>
      <c r="G363" s="46"/>
      <c r="H363" s="46"/>
      <c r="BA363" s="46"/>
      <c r="BB363" s="46"/>
      <c r="BC363" s="46"/>
      <c r="BD363" s="46"/>
      <c r="BE363" s="46"/>
      <c r="BF363" s="46"/>
      <c r="BG363" s="46"/>
      <c r="BH363" s="46"/>
      <c r="BI363" s="46"/>
      <c r="BJ363" s="46"/>
      <c r="BK363" s="46"/>
      <c r="BL363" s="46"/>
      <c r="BN363" s="46"/>
      <c r="BO363" s="46"/>
      <c r="BP363" s="46"/>
      <c r="BQ363" s="94"/>
      <c r="BR363" s="46"/>
      <c r="BS363" s="46"/>
      <c r="BT363" s="46"/>
      <c r="BU363" s="46"/>
      <c r="BV363" s="46"/>
      <c r="BW363" s="46"/>
    </row>
    <row r="364" spans="2:75">
      <c r="B364" s="46"/>
      <c r="C364" s="46"/>
      <c r="D364" s="46"/>
      <c r="E364" s="46"/>
      <c r="F364" s="46"/>
      <c r="G364" s="46"/>
      <c r="H364" s="46"/>
      <c r="BA364" s="46"/>
      <c r="BB364" s="46"/>
      <c r="BC364" s="46"/>
      <c r="BD364" s="46"/>
      <c r="BE364" s="46"/>
      <c r="BF364" s="46"/>
      <c r="BG364" s="46"/>
      <c r="BH364" s="46"/>
      <c r="BI364" s="46"/>
      <c r="BJ364" s="46"/>
      <c r="BK364" s="46"/>
      <c r="BL364" s="46"/>
      <c r="BN364" s="46"/>
      <c r="BO364" s="46"/>
      <c r="BP364" s="46"/>
      <c r="BQ364" s="94"/>
      <c r="BR364" s="46"/>
      <c r="BS364" s="46"/>
      <c r="BT364" s="46"/>
      <c r="BU364" s="46"/>
      <c r="BV364" s="46"/>
      <c r="BW364" s="46"/>
    </row>
    <row r="365" spans="2:75">
      <c r="B365" s="46"/>
      <c r="C365" s="46"/>
      <c r="D365" s="46"/>
      <c r="E365" s="46"/>
      <c r="F365" s="46"/>
      <c r="G365" s="46"/>
      <c r="H365" s="46"/>
      <c r="BA365" s="46"/>
      <c r="BB365" s="46"/>
      <c r="BC365" s="46"/>
      <c r="BD365" s="46"/>
      <c r="BE365" s="46"/>
      <c r="BF365" s="46"/>
      <c r="BG365" s="46"/>
      <c r="BH365" s="46"/>
      <c r="BI365" s="46"/>
      <c r="BJ365" s="46"/>
      <c r="BK365" s="46"/>
      <c r="BL365" s="46"/>
      <c r="BN365" s="46"/>
      <c r="BO365" s="46"/>
      <c r="BP365" s="46"/>
      <c r="BQ365" s="94"/>
      <c r="BR365" s="46"/>
      <c r="BS365" s="46"/>
      <c r="BT365" s="46"/>
      <c r="BU365" s="46"/>
      <c r="BV365" s="46"/>
      <c r="BW365" s="46"/>
    </row>
    <row r="366" spans="2:75">
      <c r="B366" s="46"/>
      <c r="C366" s="46"/>
      <c r="D366" s="46"/>
      <c r="E366" s="46"/>
      <c r="F366" s="46"/>
      <c r="G366" s="46"/>
      <c r="H366" s="46"/>
      <c r="BA366" s="46"/>
      <c r="BB366" s="46"/>
      <c r="BC366" s="46"/>
      <c r="BD366" s="46"/>
      <c r="BE366" s="46"/>
      <c r="BF366" s="46"/>
      <c r="BG366" s="46"/>
      <c r="BH366" s="46"/>
      <c r="BI366" s="46"/>
      <c r="BJ366" s="46"/>
      <c r="BK366" s="46"/>
      <c r="BL366" s="46"/>
      <c r="BN366" s="46"/>
      <c r="BO366" s="46"/>
      <c r="BP366" s="46"/>
      <c r="BQ366" s="94"/>
      <c r="BR366" s="46"/>
      <c r="BS366" s="46"/>
      <c r="BT366" s="46"/>
      <c r="BU366" s="46"/>
      <c r="BV366" s="46"/>
      <c r="BW366" s="46"/>
    </row>
    <row r="367" spans="2:75">
      <c r="B367" s="46"/>
      <c r="C367" s="46"/>
      <c r="D367" s="46"/>
      <c r="E367" s="46"/>
      <c r="F367" s="46"/>
      <c r="G367" s="46"/>
      <c r="H367" s="46"/>
      <c r="BA367" s="46"/>
      <c r="BB367" s="46"/>
      <c r="BC367" s="46"/>
      <c r="BD367" s="46"/>
      <c r="BE367" s="46"/>
      <c r="BF367" s="46"/>
      <c r="BG367" s="46"/>
      <c r="BH367" s="46"/>
      <c r="BI367" s="46"/>
      <c r="BJ367" s="46"/>
      <c r="BK367" s="46"/>
      <c r="BL367" s="46"/>
      <c r="BN367" s="46"/>
      <c r="BO367" s="46"/>
      <c r="BP367" s="46"/>
      <c r="BQ367" s="94"/>
      <c r="BR367" s="46"/>
      <c r="BS367" s="46"/>
      <c r="BT367" s="46"/>
      <c r="BU367" s="46"/>
      <c r="BV367" s="46"/>
      <c r="BW367" s="46"/>
    </row>
    <row r="368" spans="2:75">
      <c r="B368" s="46"/>
      <c r="C368" s="46"/>
      <c r="D368" s="46"/>
      <c r="E368" s="46"/>
      <c r="F368" s="46"/>
      <c r="G368" s="46"/>
      <c r="H368" s="46"/>
      <c r="BA368" s="46"/>
      <c r="BB368" s="46"/>
      <c r="BC368" s="46"/>
      <c r="BD368" s="46"/>
      <c r="BE368" s="46"/>
      <c r="BF368" s="46"/>
      <c r="BG368" s="46"/>
      <c r="BH368" s="46"/>
      <c r="BI368" s="46"/>
      <c r="BJ368" s="46"/>
      <c r="BK368" s="46"/>
      <c r="BL368" s="46"/>
      <c r="BN368" s="46"/>
      <c r="BO368" s="46"/>
      <c r="BP368" s="46"/>
      <c r="BQ368" s="94"/>
      <c r="BR368" s="46"/>
      <c r="BS368" s="46"/>
      <c r="BT368" s="46"/>
      <c r="BU368" s="46"/>
      <c r="BV368" s="46"/>
      <c r="BW368" s="46"/>
    </row>
    <row r="369" spans="2:75">
      <c r="B369" s="46"/>
      <c r="C369" s="46"/>
      <c r="D369" s="46"/>
      <c r="E369" s="46"/>
      <c r="F369" s="46"/>
      <c r="G369" s="46"/>
      <c r="H369" s="46"/>
      <c r="BA369" s="46"/>
      <c r="BB369" s="46"/>
      <c r="BC369" s="46"/>
      <c r="BD369" s="46"/>
      <c r="BE369" s="46"/>
      <c r="BF369" s="46"/>
      <c r="BG369" s="46"/>
      <c r="BH369" s="46"/>
      <c r="BI369" s="46"/>
      <c r="BJ369" s="46"/>
      <c r="BK369" s="46"/>
      <c r="BL369" s="46"/>
      <c r="BN369" s="46"/>
      <c r="BO369" s="46"/>
      <c r="BP369" s="46"/>
      <c r="BQ369" s="94"/>
      <c r="BR369" s="46"/>
      <c r="BS369" s="46"/>
      <c r="BT369" s="46"/>
      <c r="BU369" s="46"/>
      <c r="BV369" s="46"/>
      <c r="BW369" s="46"/>
    </row>
    <row r="370" spans="2:75">
      <c r="B370" s="46"/>
      <c r="C370" s="46"/>
      <c r="D370" s="46"/>
      <c r="E370" s="46"/>
      <c r="F370" s="46"/>
      <c r="G370" s="46"/>
      <c r="H370" s="46"/>
      <c r="BA370" s="46"/>
      <c r="BB370" s="46"/>
      <c r="BC370" s="46"/>
      <c r="BD370" s="46"/>
      <c r="BE370" s="46"/>
      <c r="BF370" s="46"/>
      <c r="BG370" s="46"/>
      <c r="BH370" s="46"/>
      <c r="BI370" s="46"/>
      <c r="BJ370" s="46"/>
      <c r="BK370" s="46"/>
      <c r="BL370" s="46"/>
      <c r="BN370" s="46"/>
      <c r="BO370" s="46"/>
      <c r="BP370" s="46"/>
      <c r="BQ370" s="94"/>
      <c r="BR370" s="46"/>
      <c r="BS370" s="46"/>
      <c r="BT370" s="46"/>
      <c r="BU370" s="46"/>
      <c r="BV370" s="46"/>
      <c r="BW370" s="46"/>
    </row>
    <row r="371" spans="2:75">
      <c r="B371" s="46"/>
      <c r="C371" s="46"/>
      <c r="D371" s="46"/>
      <c r="E371" s="46"/>
      <c r="F371" s="46"/>
      <c r="G371" s="46"/>
      <c r="H371" s="46"/>
      <c r="BA371" s="46"/>
      <c r="BB371" s="46"/>
      <c r="BC371" s="46"/>
      <c r="BD371" s="46"/>
      <c r="BE371" s="46"/>
      <c r="BF371" s="46"/>
      <c r="BG371" s="46"/>
      <c r="BH371" s="46"/>
      <c r="BI371" s="46"/>
      <c r="BJ371" s="46"/>
      <c r="BK371" s="46"/>
      <c r="BL371" s="46"/>
      <c r="BN371" s="46"/>
      <c r="BO371" s="46"/>
      <c r="BP371" s="46"/>
      <c r="BQ371" s="94"/>
      <c r="BR371" s="46"/>
      <c r="BS371" s="46"/>
      <c r="BT371" s="46"/>
      <c r="BU371" s="46"/>
      <c r="BV371" s="46"/>
      <c r="BW371" s="46"/>
    </row>
    <row r="372" spans="2:75">
      <c r="B372" s="46"/>
      <c r="C372" s="46"/>
      <c r="D372" s="46"/>
      <c r="E372" s="46"/>
      <c r="F372" s="46"/>
      <c r="G372" s="46"/>
      <c r="H372" s="46"/>
      <c r="BA372" s="46"/>
      <c r="BB372" s="46"/>
      <c r="BC372" s="46"/>
      <c r="BD372" s="46"/>
      <c r="BE372" s="46"/>
      <c r="BF372" s="46"/>
      <c r="BG372" s="46"/>
      <c r="BH372" s="46"/>
      <c r="BI372" s="46"/>
      <c r="BJ372" s="46"/>
      <c r="BK372" s="46"/>
      <c r="BL372" s="46"/>
      <c r="BN372" s="46"/>
      <c r="BO372" s="46"/>
      <c r="BP372" s="46"/>
      <c r="BQ372" s="94"/>
      <c r="BR372" s="46"/>
      <c r="BS372" s="46"/>
      <c r="BT372" s="46"/>
      <c r="BU372" s="46"/>
      <c r="BV372" s="46"/>
      <c r="BW372" s="46"/>
    </row>
    <row r="373" spans="2:75">
      <c r="B373" s="46"/>
      <c r="C373" s="46"/>
      <c r="D373" s="46"/>
      <c r="E373" s="46"/>
      <c r="F373" s="46"/>
      <c r="G373" s="46"/>
      <c r="H373" s="46"/>
      <c r="BA373" s="46"/>
      <c r="BB373" s="46"/>
      <c r="BC373" s="46"/>
      <c r="BD373" s="46"/>
      <c r="BE373" s="46"/>
      <c r="BF373" s="46"/>
      <c r="BG373" s="46"/>
      <c r="BH373" s="46"/>
      <c r="BI373" s="46"/>
      <c r="BJ373" s="46"/>
      <c r="BK373" s="46"/>
      <c r="BL373" s="46"/>
      <c r="BN373" s="46"/>
      <c r="BO373" s="46"/>
      <c r="BP373" s="46"/>
      <c r="BQ373" s="94"/>
      <c r="BR373" s="46"/>
      <c r="BS373" s="46"/>
      <c r="BT373" s="46"/>
      <c r="BU373" s="46"/>
      <c r="BV373" s="46"/>
      <c r="BW373" s="46"/>
    </row>
    <row r="374" spans="2:75">
      <c r="B374" s="46"/>
      <c r="C374" s="46"/>
      <c r="D374" s="46"/>
      <c r="E374" s="46"/>
      <c r="F374" s="46"/>
      <c r="G374" s="46"/>
      <c r="H374" s="46"/>
      <c r="BA374" s="46"/>
      <c r="BB374" s="46"/>
      <c r="BC374" s="46"/>
      <c r="BD374" s="46"/>
      <c r="BE374" s="46"/>
      <c r="BF374" s="46"/>
      <c r="BG374" s="46"/>
      <c r="BH374" s="46"/>
      <c r="BI374" s="46"/>
      <c r="BJ374" s="46"/>
      <c r="BK374" s="46"/>
      <c r="BL374" s="46"/>
      <c r="BN374" s="46"/>
      <c r="BO374" s="46"/>
      <c r="BP374" s="46"/>
      <c r="BQ374" s="94"/>
      <c r="BR374" s="46"/>
      <c r="BS374" s="46"/>
      <c r="BT374" s="46"/>
      <c r="BU374" s="46"/>
      <c r="BV374" s="46"/>
      <c r="BW374" s="46"/>
    </row>
    <row r="375" spans="2:75">
      <c r="B375" s="46"/>
      <c r="C375" s="46"/>
      <c r="D375" s="46"/>
      <c r="E375" s="46"/>
      <c r="F375" s="46"/>
      <c r="G375" s="46"/>
      <c r="H375" s="46"/>
      <c r="BA375" s="46"/>
      <c r="BB375" s="46"/>
      <c r="BC375" s="46"/>
      <c r="BD375" s="46"/>
      <c r="BE375" s="46"/>
      <c r="BF375" s="46"/>
      <c r="BG375" s="46"/>
      <c r="BH375" s="46"/>
      <c r="BI375" s="46"/>
      <c r="BJ375" s="46"/>
      <c r="BK375" s="46"/>
      <c r="BL375" s="46"/>
      <c r="BN375" s="46"/>
      <c r="BO375" s="46"/>
      <c r="BP375" s="46"/>
      <c r="BQ375" s="94"/>
      <c r="BR375" s="46"/>
      <c r="BS375" s="46"/>
      <c r="BT375" s="46"/>
      <c r="BU375" s="46"/>
      <c r="BV375" s="46"/>
      <c r="BW375" s="46"/>
    </row>
    <row r="376" spans="2:75">
      <c r="B376" s="46"/>
      <c r="C376" s="46"/>
      <c r="D376" s="46"/>
      <c r="E376" s="46"/>
      <c r="F376" s="46"/>
      <c r="G376" s="46"/>
      <c r="H376" s="46"/>
      <c r="BA376" s="46"/>
      <c r="BB376" s="46"/>
      <c r="BC376" s="46"/>
      <c r="BD376" s="46"/>
      <c r="BE376" s="46"/>
      <c r="BF376" s="46"/>
      <c r="BG376" s="46"/>
      <c r="BH376" s="46"/>
      <c r="BI376" s="46"/>
      <c r="BJ376" s="46"/>
      <c r="BK376" s="46"/>
      <c r="BL376" s="46"/>
      <c r="BN376" s="46"/>
      <c r="BO376" s="46"/>
      <c r="BP376" s="46"/>
      <c r="BQ376" s="94"/>
      <c r="BR376" s="46"/>
      <c r="BS376" s="46"/>
      <c r="BT376" s="46"/>
      <c r="BU376" s="46"/>
      <c r="BV376" s="46"/>
      <c r="BW376" s="46"/>
    </row>
    <row r="377" spans="2:75">
      <c r="B377" s="46"/>
      <c r="C377" s="46"/>
      <c r="D377" s="46"/>
      <c r="E377" s="46"/>
      <c r="F377" s="46"/>
      <c r="G377" s="46"/>
      <c r="H377" s="46"/>
      <c r="BA377" s="46"/>
      <c r="BB377" s="46"/>
      <c r="BC377" s="46"/>
      <c r="BD377" s="46"/>
      <c r="BE377" s="46"/>
      <c r="BF377" s="46"/>
      <c r="BG377" s="46"/>
      <c r="BH377" s="46"/>
      <c r="BI377" s="46"/>
      <c r="BJ377" s="46"/>
      <c r="BK377" s="46"/>
      <c r="BL377" s="46"/>
      <c r="BN377" s="46"/>
      <c r="BO377" s="46"/>
      <c r="BP377" s="46"/>
      <c r="BQ377" s="94"/>
      <c r="BR377" s="46"/>
      <c r="BS377" s="46"/>
      <c r="BT377" s="46"/>
      <c r="BU377" s="46"/>
      <c r="BV377" s="46"/>
      <c r="BW377" s="46"/>
    </row>
    <row r="378" spans="2:75">
      <c r="B378" s="46"/>
      <c r="C378" s="46"/>
      <c r="D378" s="46"/>
      <c r="E378" s="46"/>
      <c r="F378" s="46"/>
      <c r="G378" s="46"/>
      <c r="H378" s="46"/>
      <c r="BA378" s="46"/>
      <c r="BB378" s="46"/>
      <c r="BC378" s="46"/>
      <c r="BD378" s="46"/>
      <c r="BE378" s="46"/>
      <c r="BF378" s="46"/>
      <c r="BG378" s="46"/>
      <c r="BH378" s="46"/>
      <c r="BI378" s="46"/>
      <c r="BJ378" s="46"/>
      <c r="BK378" s="46"/>
      <c r="BL378" s="46"/>
      <c r="BN378" s="46"/>
      <c r="BO378" s="46"/>
      <c r="BP378" s="46"/>
      <c r="BQ378" s="94"/>
      <c r="BR378" s="46"/>
      <c r="BS378" s="46"/>
      <c r="BT378" s="46"/>
      <c r="BU378" s="46"/>
      <c r="BV378" s="46"/>
      <c r="BW378" s="46"/>
    </row>
    <row r="379" spans="2:75">
      <c r="B379" s="46"/>
      <c r="C379" s="46"/>
      <c r="D379" s="46"/>
      <c r="E379" s="46"/>
      <c r="F379" s="46"/>
      <c r="G379" s="46"/>
      <c r="H379" s="46"/>
      <c r="BA379" s="46"/>
      <c r="BB379" s="46"/>
      <c r="BC379" s="46"/>
      <c r="BD379" s="46"/>
      <c r="BE379" s="46"/>
      <c r="BF379" s="46"/>
      <c r="BG379" s="46"/>
      <c r="BH379" s="46"/>
      <c r="BI379" s="46"/>
      <c r="BJ379" s="46"/>
      <c r="BK379" s="46"/>
      <c r="BL379" s="46"/>
      <c r="BN379" s="46"/>
      <c r="BO379" s="46"/>
      <c r="BP379" s="46"/>
      <c r="BQ379" s="94"/>
      <c r="BR379" s="46"/>
      <c r="BS379" s="46"/>
      <c r="BT379" s="46"/>
      <c r="BU379" s="46"/>
      <c r="BV379" s="46"/>
      <c r="BW379" s="46"/>
    </row>
    <row r="380" spans="2:75">
      <c r="B380" s="46"/>
      <c r="C380" s="46"/>
      <c r="D380" s="46"/>
      <c r="E380" s="46"/>
      <c r="F380" s="46"/>
      <c r="G380" s="46"/>
      <c r="H380" s="46"/>
      <c r="BA380" s="46"/>
      <c r="BB380" s="46"/>
      <c r="BC380" s="46"/>
      <c r="BD380" s="46"/>
      <c r="BE380" s="46"/>
      <c r="BF380" s="46"/>
      <c r="BG380" s="46"/>
      <c r="BH380" s="46"/>
      <c r="BI380" s="46"/>
      <c r="BJ380" s="46"/>
      <c r="BK380" s="46"/>
      <c r="BL380" s="46"/>
      <c r="BN380" s="46"/>
      <c r="BO380" s="46"/>
      <c r="BP380" s="46"/>
      <c r="BQ380" s="94"/>
      <c r="BR380" s="46"/>
      <c r="BS380" s="46"/>
      <c r="BT380" s="46"/>
      <c r="BU380" s="46"/>
      <c r="BV380" s="46"/>
      <c r="BW380" s="46"/>
    </row>
    <row r="381" spans="2:75">
      <c r="B381" s="46"/>
      <c r="C381" s="46"/>
      <c r="D381" s="46"/>
      <c r="E381" s="46"/>
      <c r="F381" s="46"/>
      <c r="G381" s="46"/>
      <c r="H381" s="46"/>
      <c r="BA381" s="46"/>
      <c r="BB381" s="46"/>
      <c r="BC381" s="46"/>
      <c r="BD381" s="46"/>
      <c r="BE381" s="46"/>
      <c r="BF381" s="46"/>
      <c r="BG381" s="46"/>
      <c r="BH381" s="46"/>
      <c r="BI381" s="46"/>
      <c r="BJ381" s="46"/>
      <c r="BK381" s="46"/>
      <c r="BL381" s="46"/>
      <c r="BN381" s="46"/>
      <c r="BO381" s="46"/>
      <c r="BP381" s="46"/>
      <c r="BQ381" s="94"/>
      <c r="BR381" s="46"/>
      <c r="BS381" s="46"/>
      <c r="BT381" s="46"/>
      <c r="BU381" s="46"/>
      <c r="BV381" s="46"/>
      <c r="BW381" s="46"/>
    </row>
    <row r="382" spans="2:75">
      <c r="B382" s="46"/>
      <c r="C382" s="46"/>
      <c r="D382" s="46"/>
      <c r="E382" s="46"/>
      <c r="F382" s="46"/>
      <c r="G382" s="46"/>
      <c r="H382" s="46"/>
      <c r="BA382" s="46"/>
      <c r="BB382" s="46"/>
      <c r="BC382" s="46"/>
      <c r="BD382" s="46"/>
      <c r="BE382" s="46"/>
      <c r="BF382" s="46"/>
      <c r="BG382" s="46"/>
      <c r="BH382" s="46"/>
      <c r="BI382" s="46"/>
      <c r="BJ382" s="46"/>
      <c r="BK382" s="46"/>
      <c r="BL382" s="46"/>
      <c r="BN382" s="46"/>
      <c r="BO382" s="46"/>
      <c r="BP382" s="46"/>
      <c r="BQ382" s="94"/>
      <c r="BR382" s="46"/>
      <c r="BS382" s="46"/>
      <c r="BT382" s="46"/>
      <c r="BU382" s="46"/>
      <c r="BV382" s="46"/>
      <c r="BW382" s="46"/>
    </row>
    <row r="383" spans="2:75">
      <c r="B383" s="46"/>
      <c r="C383" s="46"/>
      <c r="D383" s="46"/>
      <c r="E383" s="46"/>
      <c r="F383" s="46"/>
      <c r="G383" s="46"/>
      <c r="H383" s="46"/>
      <c r="BA383" s="46"/>
      <c r="BB383" s="46"/>
      <c r="BC383" s="46"/>
      <c r="BD383" s="46"/>
      <c r="BE383" s="46"/>
      <c r="BF383" s="46"/>
      <c r="BG383" s="46"/>
      <c r="BH383" s="46"/>
      <c r="BI383" s="46"/>
      <c r="BJ383" s="46"/>
      <c r="BK383" s="46"/>
      <c r="BL383" s="46"/>
      <c r="BN383" s="46"/>
      <c r="BO383" s="46"/>
      <c r="BP383" s="46"/>
      <c r="BQ383" s="94"/>
      <c r="BR383" s="46"/>
      <c r="BS383" s="46"/>
      <c r="BT383" s="46"/>
      <c r="BU383" s="46"/>
      <c r="BV383" s="46"/>
      <c r="BW383" s="46"/>
    </row>
    <row r="384" spans="2:75">
      <c r="B384" s="46"/>
      <c r="C384" s="46"/>
      <c r="D384" s="46"/>
      <c r="E384" s="46"/>
      <c r="F384" s="46"/>
      <c r="G384" s="46"/>
      <c r="H384" s="46"/>
      <c r="BA384" s="46"/>
      <c r="BB384" s="46"/>
      <c r="BC384" s="46"/>
      <c r="BD384" s="46"/>
      <c r="BE384" s="46"/>
      <c r="BF384" s="46"/>
      <c r="BG384" s="46"/>
      <c r="BH384" s="46"/>
      <c r="BI384" s="46"/>
      <c r="BJ384" s="46"/>
      <c r="BK384" s="46"/>
      <c r="BL384" s="46"/>
      <c r="BN384" s="46"/>
      <c r="BO384" s="46"/>
      <c r="BP384" s="46"/>
      <c r="BQ384" s="94"/>
      <c r="BR384" s="46"/>
      <c r="BS384" s="46"/>
      <c r="BT384" s="46"/>
      <c r="BU384" s="46"/>
      <c r="BV384" s="46"/>
      <c r="BW384" s="46"/>
    </row>
    <row r="385" spans="2:75">
      <c r="B385" s="46"/>
      <c r="C385" s="46"/>
      <c r="D385" s="46"/>
      <c r="E385" s="46"/>
      <c r="F385" s="46"/>
      <c r="G385" s="46"/>
      <c r="H385" s="46"/>
      <c r="BA385" s="46"/>
      <c r="BB385" s="46"/>
      <c r="BC385" s="46"/>
      <c r="BD385" s="46"/>
      <c r="BE385" s="46"/>
      <c r="BF385" s="46"/>
      <c r="BG385" s="46"/>
      <c r="BH385" s="46"/>
      <c r="BI385" s="46"/>
      <c r="BJ385" s="46"/>
      <c r="BK385" s="46"/>
      <c r="BL385" s="46"/>
      <c r="BN385" s="46"/>
      <c r="BO385" s="46"/>
      <c r="BP385" s="46"/>
      <c r="BQ385" s="94"/>
      <c r="BR385" s="46"/>
      <c r="BS385" s="46"/>
      <c r="BT385" s="46"/>
      <c r="BU385" s="46"/>
      <c r="BV385" s="46"/>
      <c r="BW385" s="46"/>
    </row>
    <row r="386" spans="2:75">
      <c r="B386" s="46"/>
      <c r="C386" s="46"/>
      <c r="D386" s="46"/>
      <c r="E386" s="46"/>
      <c r="F386" s="46"/>
      <c r="G386" s="46"/>
      <c r="H386" s="46"/>
      <c r="BA386" s="46"/>
      <c r="BB386" s="46"/>
      <c r="BC386" s="46"/>
      <c r="BD386" s="46"/>
      <c r="BE386" s="46"/>
      <c r="BF386" s="46"/>
      <c r="BG386" s="46"/>
      <c r="BH386" s="46"/>
      <c r="BI386" s="46"/>
      <c r="BJ386" s="46"/>
      <c r="BK386" s="46"/>
      <c r="BL386" s="46"/>
      <c r="BN386" s="46"/>
      <c r="BO386" s="46"/>
      <c r="BP386" s="46"/>
      <c r="BQ386" s="94"/>
      <c r="BR386" s="46"/>
      <c r="BS386" s="46"/>
      <c r="BT386" s="46"/>
      <c r="BU386" s="46"/>
      <c r="BV386" s="46"/>
      <c r="BW386" s="46"/>
    </row>
    <row r="387" spans="2:75">
      <c r="B387" s="46"/>
      <c r="C387" s="46"/>
      <c r="D387" s="46"/>
      <c r="E387" s="46"/>
      <c r="F387" s="46"/>
      <c r="G387" s="46"/>
      <c r="H387" s="46"/>
      <c r="BA387" s="46"/>
      <c r="BB387" s="46"/>
      <c r="BC387" s="46"/>
      <c r="BD387" s="46"/>
      <c r="BE387" s="46"/>
      <c r="BF387" s="46"/>
      <c r="BG387" s="46"/>
      <c r="BH387" s="46"/>
      <c r="BI387" s="46"/>
      <c r="BJ387" s="46"/>
      <c r="BK387" s="46"/>
      <c r="BL387" s="46"/>
      <c r="BN387" s="46"/>
      <c r="BO387" s="46"/>
      <c r="BP387" s="46"/>
      <c r="BQ387" s="94"/>
      <c r="BR387" s="46"/>
      <c r="BS387" s="46"/>
      <c r="BT387" s="46"/>
      <c r="BU387" s="46"/>
      <c r="BV387" s="46"/>
      <c r="BW387" s="46"/>
    </row>
    <row r="388" spans="2:75">
      <c r="B388" s="46"/>
      <c r="C388" s="46"/>
      <c r="D388" s="46"/>
      <c r="E388" s="46"/>
      <c r="F388" s="46"/>
      <c r="G388" s="46"/>
      <c r="H388" s="46"/>
      <c r="BA388" s="46"/>
      <c r="BB388" s="46"/>
      <c r="BC388" s="46"/>
      <c r="BD388" s="46"/>
      <c r="BE388" s="46"/>
      <c r="BF388" s="46"/>
      <c r="BG388" s="46"/>
      <c r="BH388" s="46"/>
      <c r="BI388" s="46"/>
      <c r="BJ388" s="46"/>
      <c r="BK388" s="46"/>
      <c r="BL388" s="46"/>
      <c r="BN388" s="46"/>
      <c r="BO388" s="46"/>
      <c r="BP388" s="46"/>
      <c r="BQ388" s="94"/>
      <c r="BR388" s="46"/>
      <c r="BS388" s="46"/>
      <c r="BT388" s="46"/>
      <c r="BU388" s="46"/>
      <c r="BV388" s="46"/>
      <c r="BW388" s="46"/>
    </row>
    <row r="389" spans="2:75">
      <c r="B389" s="46"/>
      <c r="C389" s="46"/>
      <c r="D389" s="46"/>
      <c r="E389" s="46"/>
      <c r="F389" s="46"/>
      <c r="G389" s="46"/>
      <c r="H389" s="46"/>
      <c r="BA389" s="46"/>
      <c r="BB389" s="46"/>
      <c r="BC389" s="46"/>
      <c r="BD389" s="46"/>
      <c r="BE389" s="46"/>
      <c r="BF389" s="46"/>
      <c r="BG389" s="46"/>
      <c r="BH389" s="46"/>
      <c r="BI389" s="46"/>
      <c r="BJ389" s="46"/>
      <c r="BK389" s="46"/>
      <c r="BL389" s="46"/>
      <c r="BN389" s="46"/>
      <c r="BO389" s="46"/>
      <c r="BP389" s="46"/>
      <c r="BQ389" s="94"/>
      <c r="BR389" s="46"/>
      <c r="BS389" s="46"/>
      <c r="BT389" s="46"/>
      <c r="BU389" s="46"/>
      <c r="BV389" s="46"/>
      <c r="BW389" s="46"/>
    </row>
    <row r="390" spans="2:75">
      <c r="B390" s="46"/>
      <c r="C390" s="46"/>
      <c r="D390" s="46"/>
      <c r="E390" s="46"/>
      <c r="F390" s="46"/>
      <c r="G390" s="46"/>
      <c r="H390" s="46"/>
      <c r="BA390" s="46"/>
      <c r="BB390" s="46"/>
      <c r="BC390" s="46"/>
      <c r="BD390" s="46"/>
      <c r="BE390" s="46"/>
      <c r="BF390" s="46"/>
      <c r="BG390" s="46"/>
      <c r="BH390" s="46"/>
      <c r="BI390" s="46"/>
      <c r="BJ390" s="46"/>
      <c r="BK390" s="46"/>
      <c r="BL390" s="46"/>
      <c r="BN390" s="46"/>
      <c r="BO390" s="46"/>
      <c r="BP390" s="46"/>
      <c r="BQ390" s="94"/>
      <c r="BR390" s="46"/>
      <c r="BS390" s="46"/>
      <c r="BT390" s="46"/>
      <c r="BU390" s="46"/>
      <c r="BV390" s="46"/>
      <c r="BW390" s="46"/>
    </row>
    <row r="391" spans="2:75">
      <c r="B391" s="46"/>
      <c r="C391" s="46"/>
      <c r="D391" s="46"/>
      <c r="E391" s="46"/>
      <c r="F391" s="46"/>
      <c r="G391" s="46"/>
      <c r="H391" s="46"/>
      <c r="BA391" s="46"/>
      <c r="BB391" s="46"/>
      <c r="BC391" s="46"/>
      <c r="BD391" s="46"/>
      <c r="BE391" s="46"/>
      <c r="BF391" s="46"/>
      <c r="BG391" s="46"/>
      <c r="BH391" s="46"/>
      <c r="BI391" s="46"/>
      <c r="BJ391" s="46"/>
      <c r="BK391" s="46"/>
      <c r="BL391" s="46"/>
      <c r="BN391" s="46"/>
      <c r="BO391" s="46"/>
      <c r="BP391" s="46"/>
      <c r="BQ391" s="94"/>
      <c r="BR391" s="46"/>
      <c r="BS391" s="46"/>
      <c r="BT391" s="46"/>
      <c r="BU391" s="46"/>
      <c r="BV391" s="46"/>
      <c r="BW391" s="46"/>
    </row>
    <row r="392" spans="2:75">
      <c r="B392" s="46"/>
      <c r="C392" s="46"/>
      <c r="D392" s="46"/>
      <c r="E392" s="46"/>
      <c r="F392" s="46"/>
      <c r="G392" s="46"/>
      <c r="H392" s="46"/>
      <c r="BA392" s="46"/>
      <c r="BB392" s="46"/>
      <c r="BC392" s="46"/>
      <c r="BD392" s="46"/>
      <c r="BE392" s="46"/>
      <c r="BF392" s="46"/>
      <c r="BG392" s="46"/>
      <c r="BH392" s="46"/>
      <c r="BI392" s="46"/>
      <c r="BJ392" s="46"/>
      <c r="BK392" s="46"/>
      <c r="BL392" s="46"/>
      <c r="BN392" s="46"/>
      <c r="BO392" s="46"/>
      <c r="BP392" s="46"/>
      <c r="BQ392" s="94"/>
      <c r="BR392" s="46"/>
      <c r="BS392" s="46"/>
      <c r="BT392" s="46"/>
      <c r="BU392" s="46"/>
      <c r="BV392" s="46"/>
      <c r="BW392" s="46"/>
    </row>
    <row r="393" spans="2:75">
      <c r="B393" s="46"/>
      <c r="C393" s="46"/>
      <c r="D393" s="46"/>
      <c r="E393" s="46"/>
      <c r="F393" s="46"/>
      <c r="G393" s="46"/>
      <c r="H393" s="46"/>
      <c r="BA393" s="46"/>
      <c r="BB393" s="46"/>
      <c r="BC393" s="46"/>
      <c r="BD393" s="46"/>
      <c r="BE393" s="46"/>
      <c r="BF393" s="46"/>
      <c r="BG393" s="46"/>
      <c r="BH393" s="46"/>
      <c r="BI393" s="46"/>
      <c r="BJ393" s="46"/>
      <c r="BK393" s="46"/>
      <c r="BL393" s="46"/>
      <c r="BN393" s="46"/>
      <c r="BO393" s="46"/>
      <c r="BP393" s="46"/>
      <c r="BQ393" s="94"/>
      <c r="BR393" s="46"/>
      <c r="BS393" s="46"/>
      <c r="BT393" s="46"/>
      <c r="BU393" s="46"/>
      <c r="BV393" s="46"/>
      <c r="BW393" s="46"/>
    </row>
    <row r="394" spans="2:75">
      <c r="B394" s="46"/>
      <c r="C394" s="46"/>
      <c r="D394" s="46"/>
      <c r="E394" s="46"/>
      <c r="F394" s="46"/>
      <c r="G394" s="46"/>
      <c r="H394" s="46"/>
      <c r="BA394" s="46"/>
      <c r="BB394" s="46"/>
      <c r="BC394" s="46"/>
      <c r="BD394" s="46"/>
      <c r="BE394" s="46"/>
      <c r="BF394" s="46"/>
      <c r="BG394" s="46"/>
      <c r="BH394" s="46"/>
      <c r="BI394" s="46"/>
      <c r="BJ394" s="46"/>
      <c r="BK394" s="46"/>
      <c r="BL394" s="46"/>
      <c r="BN394" s="46"/>
      <c r="BO394" s="46"/>
      <c r="BP394" s="46"/>
      <c r="BQ394" s="94"/>
      <c r="BR394" s="46"/>
      <c r="BS394" s="46"/>
      <c r="BT394" s="46"/>
      <c r="BU394" s="46"/>
      <c r="BV394" s="46"/>
      <c r="BW394" s="46"/>
    </row>
    <row r="395" spans="2:75">
      <c r="B395" s="46"/>
      <c r="C395" s="46"/>
      <c r="D395" s="46"/>
      <c r="E395" s="46"/>
      <c r="F395" s="46"/>
      <c r="G395" s="46"/>
      <c r="H395" s="46"/>
      <c r="BA395" s="46"/>
      <c r="BB395" s="46"/>
      <c r="BC395" s="46"/>
      <c r="BD395" s="46"/>
      <c r="BE395" s="46"/>
      <c r="BF395" s="46"/>
      <c r="BG395" s="46"/>
      <c r="BH395" s="46"/>
      <c r="BI395" s="46"/>
      <c r="BJ395" s="46"/>
      <c r="BK395" s="46"/>
      <c r="BL395" s="46"/>
      <c r="BN395" s="46"/>
      <c r="BO395" s="46"/>
      <c r="BP395" s="46"/>
      <c r="BQ395" s="94"/>
      <c r="BR395" s="46"/>
      <c r="BS395" s="46"/>
      <c r="BT395" s="46"/>
      <c r="BU395" s="46"/>
      <c r="BV395" s="46"/>
      <c r="BW395" s="46"/>
    </row>
    <row r="396" spans="2:75">
      <c r="B396" s="46"/>
      <c r="C396" s="46"/>
      <c r="D396" s="46"/>
      <c r="E396" s="46"/>
      <c r="F396" s="46"/>
      <c r="G396" s="46"/>
      <c r="H396" s="46"/>
      <c r="BA396" s="46"/>
      <c r="BB396" s="46"/>
      <c r="BC396" s="46"/>
      <c r="BD396" s="46"/>
      <c r="BE396" s="46"/>
      <c r="BF396" s="46"/>
      <c r="BG396" s="46"/>
      <c r="BH396" s="46"/>
      <c r="BI396" s="46"/>
      <c r="BJ396" s="46"/>
      <c r="BK396" s="46"/>
      <c r="BL396" s="46"/>
      <c r="BN396" s="46"/>
      <c r="BO396" s="46"/>
      <c r="BP396" s="46"/>
      <c r="BQ396" s="94"/>
      <c r="BR396" s="46"/>
      <c r="BS396" s="46"/>
      <c r="BT396" s="46"/>
      <c r="BU396" s="46"/>
      <c r="BV396" s="46"/>
      <c r="BW396" s="46"/>
    </row>
    <row r="397" spans="2:75">
      <c r="B397" s="46"/>
      <c r="C397" s="46"/>
      <c r="D397" s="46"/>
      <c r="E397" s="46"/>
      <c r="F397" s="46"/>
      <c r="G397" s="46"/>
      <c r="H397" s="46"/>
      <c r="BA397" s="46"/>
      <c r="BB397" s="46"/>
      <c r="BC397" s="46"/>
      <c r="BD397" s="46"/>
      <c r="BE397" s="46"/>
      <c r="BF397" s="46"/>
      <c r="BG397" s="46"/>
      <c r="BH397" s="46"/>
      <c r="BI397" s="46"/>
      <c r="BJ397" s="46"/>
      <c r="BK397" s="46"/>
      <c r="BL397" s="46"/>
      <c r="BN397" s="46"/>
      <c r="BO397" s="46"/>
      <c r="BP397" s="46"/>
      <c r="BQ397" s="94"/>
      <c r="BR397" s="46"/>
      <c r="BS397" s="46"/>
      <c r="BT397" s="46"/>
      <c r="BU397" s="46"/>
      <c r="BV397" s="46"/>
      <c r="BW397" s="46"/>
    </row>
    <row r="398" spans="2:75">
      <c r="B398" s="46"/>
      <c r="C398" s="46"/>
      <c r="D398" s="46"/>
      <c r="E398" s="46"/>
      <c r="F398" s="46"/>
      <c r="G398" s="46"/>
      <c r="H398" s="46"/>
      <c r="BA398" s="46"/>
      <c r="BB398" s="46"/>
      <c r="BC398" s="46"/>
      <c r="BD398" s="46"/>
      <c r="BE398" s="46"/>
      <c r="BF398" s="46"/>
      <c r="BG398" s="46"/>
      <c r="BH398" s="46"/>
      <c r="BI398" s="46"/>
      <c r="BJ398" s="46"/>
      <c r="BK398" s="46"/>
      <c r="BL398" s="46"/>
      <c r="BN398" s="46"/>
      <c r="BO398" s="46"/>
      <c r="BP398" s="46"/>
      <c r="BQ398" s="94"/>
      <c r="BR398" s="46"/>
      <c r="BS398" s="46"/>
      <c r="BT398" s="46"/>
      <c r="BU398" s="46"/>
      <c r="BV398" s="46"/>
      <c r="BW398" s="46"/>
    </row>
    <row r="399" spans="2:75">
      <c r="B399" s="46"/>
      <c r="C399" s="46"/>
      <c r="D399" s="46"/>
      <c r="E399" s="46"/>
      <c r="F399" s="46"/>
      <c r="G399" s="46"/>
      <c r="H399" s="46"/>
      <c r="BA399" s="46"/>
      <c r="BB399" s="46"/>
      <c r="BC399" s="46"/>
      <c r="BD399" s="46"/>
      <c r="BE399" s="46"/>
      <c r="BF399" s="46"/>
      <c r="BG399" s="46"/>
      <c r="BH399" s="46"/>
      <c r="BI399" s="46"/>
      <c r="BJ399" s="46"/>
      <c r="BK399" s="46"/>
      <c r="BL399" s="46"/>
      <c r="BN399" s="46"/>
      <c r="BO399" s="46"/>
      <c r="BP399" s="46"/>
      <c r="BQ399" s="94"/>
      <c r="BR399" s="46"/>
      <c r="BS399" s="46"/>
      <c r="BT399" s="46"/>
      <c r="BU399" s="46"/>
      <c r="BV399" s="46"/>
      <c r="BW399" s="46"/>
    </row>
    <row r="400" spans="2:75">
      <c r="B400" s="46"/>
      <c r="C400" s="46"/>
      <c r="D400" s="46"/>
      <c r="E400" s="46"/>
      <c r="F400" s="46"/>
      <c r="G400" s="46"/>
      <c r="H400" s="46"/>
      <c r="BA400" s="46"/>
      <c r="BB400" s="46"/>
      <c r="BC400" s="46"/>
      <c r="BD400" s="46"/>
      <c r="BE400" s="46"/>
      <c r="BF400" s="46"/>
      <c r="BG400" s="46"/>
      <c r="BH400" s="46"/>
      <c r="BI400" s="46"/>
      <c r="BJ400" s="46"/>
      <c r="BK400" s="46"/>
      <c r="BL400" s="46"/>
      <c r="BN400" s="46"/>
      <c r="BO400" s="46"/>
      <c r="BP400" s="46"/>
      <c r="BQ400" s="94"/>
      <c r="BR400" s="46"/>
      <c r="BS400" s="46"/>
      <c r="BT400" s="46"/>
      <c r="BU400" s="46"/>
      <c r="BV400" s="46"/>
      <c r="BW400" s="46"/>
    </row>
    <row r="401" spans="2:75">
      <c r="B401" s="46"/>
      <c r="C401" s="46"/>
      <c r="D401" s="46"/>
      <c r="E401" s="46"/>
      <c r="F401" s="46"/>
      <c r="G401" s="46"/>
      <c r="H401" s="46"/>
      <c r="BA401" s="46"/>
      <c r="BB401" s="46"/>
      <c r="BC401" s="46"/>
      <c r="BD401" s="46"/>
      <c r="BE401" s="46"/>
      <c r="BF401" s="46"/>
      <c r="BG401" s="46"/>
      <c r="BH401" s="46"/>
      <c r="BI401" s="46"/>
      <c r="BJ401" s="46"/>
      <c r="BK401" s="46"/>
      <c r="BL401" s="46"/>
      <c r="BN401" s="46"/>
      <c r="BO401" s="46"/>
      <c r="BP401" s="46"/>
      <c r="BQ401" s="94"/>
      <c r="BR401" s="46"/>
      <c r="BS401" s="46"/>
      <c r="BT401" s="46"/>
      <c r="BU401" s="46"/>
      <c r="BV401" s="46"/>
      <c r="BW401" s="46"/>
    </row>
    <row r="402" spans="2:75">
      <c r="B402" s="46"/>
      <c r="C402" s="46"/>
      <c r="D402" s="46"/>
      <c r="E402" s="46"/>
      <c r="F402" s="46"/>
      <c r="G402" s="46"/>
      <c r="H402" s="46"/>
      <c r="BA402" s="46"/>
      <c r="BB402" s="46"/>
      <c r="BC402" s="46"/>
      <c r="BD402" s="46"/>
      <c r="BE402" s="46"/>
      <c r="BF402" s="46"/>
      <c r="BG402" s="46"/>
      <c r="BH402" s="46"/>
      <c r="BI402" s="46"/>
      <c r="BJ402" s="46"/>
      <c r="BK402" s="46"/>
      <c r="BL402" s="46"/>
      <c r="BN402" s="46"/>
      <c r="BO402" s="46"/>
      <c r="BP402" s="46"/>
      <c r="BQ402" s="94"/>
      <c r="BR402" s="46"/>
      <c r="BS402" s="46"/>
      <c r="BT402" s="46"/>
      <c r="BU402" s="46"/>
      <c r="BV402" s="46"/>
      <c r="BW402" s="46"/>
    </row>
    <row r="403" spans="2:75">
      <c r="B403" s="46"/>
      <c r="C403" s="46"/>
      <c r="D403" s="46"/>
      <c r="E403" s="46"/>
      <c r="F403" s="46"/>
      <c r="G403" s="46"/>
      <c r="H403" s="46"/>
      <c r="BA403" s="46"/>
      <c r="BB403" s="46"/>
      <c r="BC403" s="46"/>
      <c r="BD403" s="46"/>
      <c r="BE403" s="46"/>
      <c r="BF403" s="46"/>
      <c r="BG403" s="46"/>
      <c r="BH403" s="46"/>
      <c r="BI403" s="46"/>
      <c r="BJ403" s="46"/>
      <c r="BK403" s="46"/>
      <c r="BL403" s="46"/>
      <c r="BN403" s="46"/>
      <c r="BO403" s="46"/>
      <c r="BP403" s="46"/>
      <c r="BQ403" s="94"/>
      <c r="BR403" s="46"/>
      <c r="BS403" s="46"/>
      <c r="BT403" s="46"/>
      <c r="BU403" s="46"/>
      <c r="BV403" s="46"/>
      <c r="BW403" s="46"/>
    </row>
    <row r="404" spans="2:75">
      <c r="B404" s="46"/>
      <c r="C404" s="46"/>
      <c r="D404" s="46"/>
      <c r="E404" s="46"/>
      <c r="F404" s="46"/>
      <c r="G404" s="46"/>
      <c r="H404" s="46"/>
      <c r="BA404" s="46"/>
      <c r="BB404" s="46"/>
      <c r="BC404" s="46"/>
      <c r="BD404" s="46"/>
      <c r="BE404" s="46"/>
      <c r="BF404" s="46"/>
      <c r="BG404" s="46"/>
      <c r="BH404" s="46"/>
      <c r="BI404" s="46"/>
      <c r="BJ404" s="46"/>
      <c r="BK404" s="46"/>
      <c r="BL404" s="46"/>
      <c r="BN404" s="46"/>
      <c r="BO404" s="46"/>
      <c r="BP404" s="46"/>
      <c r="BQ404" s="94"/>
      <c r="BR404" s="46"/>
      <c r="BS404" s="46"/>
      <c r="BT404" s="46"/>
      <c r="BU404" s="46"/>
      <c r="BV404" s="46"/>
      <c r="BW404" s="46"/>
    </row>
    <row r="405" spans="2:75">
      <c r="B405" s="46"/>
      <c r="C405" s="46"/>
      <c r="D405" s="46"/>
      <c r="E405" s="46"/>
      <c r="F405" s="46"/>
      <c r="G405" s="46"/>
      <c r="H405" s="46"/>
      <c r="BA405" s="46"/>
      <c r="BB405" s="46"/>
      <c r="BC405" s="46"/>
      <c r="BD405" s="46"/>
      <c r="BE405" s="46"/>
      <c r="BF405" s="46"/>
      <c r="BG405" s="46"/>
      <c r="BH405" s="46"/>
      <c r="BI405" s="46"/>
      <c r="BJ405" s="46"/>
      <c r="BK405" s="46"/>
      <c r="BL405" s="46"/>
      <c r="BN405" s="46"/>
      <c r="BO405" s="46"/>
      <c r="BP405" s="46"/>
      <c r="BQ405" s="94"/>
      <c r="BR405" s="46"/>
      <c r="BS405" s="46"/>
      <c r="BT405" s="46"/>
      <c r="BU405" s="46"/>
      <c r="BV405" s="46"/>
      <c r="BW405" s="46"/>
    </row>
    <row r="406" spans="2:75">
      <c r="B406" s="46"/>
      <c r="C406" s="46"/>
      <c r="D406" s="46"/>
      <c r="E406" s="46"/>
      <c r="F406" s="46"/>
      <c r="G406" s="46"/>
      <c r="H406" s="46"/>
      <c r="BA406" s="46"/>
      <c r="BB406" s="46"/>
      <c r="BC406" s="46"/>
      <c r="BD406" s="46"/>
      <c r="BE406" s="46"/>
      <c r="BF406" s="46"/>
      <c r="BG406" s="46"/>
      <c r="BH406" s="46"/>
      <c r="BI406" s="46"/>
      <c r="BJ406" s="46"/>
      <c r="BK406" s="46"/>
      <c r="BL406" s="46"/>
      <c r="BN406" s="46"/>
      <c r="BO406" s="46"/>
      <c r="BP406" s="46"/>
      <c r="BQ406" s="94"/>
      <c r="BR406" s="46"/>
      <c r="BS406" s="46"/>
      <c r="BT406" s="46"/>
      <c r="BU406" s="46"/>
      <c r="BV406" s="46"/>
      <c r="BW406" s="46"/>
    </row>
    <row r="407" spans="2:75">
      <c r="B407" s="46"/>
      <c r="C407" s="46"/>
      <c r="D407" s="46"/>
      <c r="E407" s="46"/>
      <c r="F407" s="46"/>
      <c r="G407" s="46"/>
      <c r="H407" s="46"/>
      <c r="BA407" s="46"/>
      <c r="BB407" s="46"/>
      <c r="BC407" s="46"/>
      <c r="BD407" s="46"/>
      <c r="BE407" s="46"/>
      <c r="BF407" s="46"/>
      <c r="BG407" s="46"/>
      <c r="BH407" s="46"/>
      <c r="BI407" s="46"/>
      <c r="BJ407" s="46"/>
      <c r="BK407" s="46"/>
      <c r="BL407" s="46"/>
      <c r="BN407" s="46"/>
      <c r="BO407" s="46"/>
      <c r="BP407" s="46"/>
      <c r="BQ407" s="94"/>
      <c r="BR407" s="46"/>
      <c r="BS407" s="46"/>
      <c r="BT407" s="46"/>
      <c r="BU407" s="46"/>
      <c r="BV407" s="46"/>
      <c r="BW407" s="46"/>
    </row>
    <row r="408" spans="2:75">
      <c r="B408" s="46"/>
      <c r="C408" s="46"/>
      <c r="D408" s="46"/>
      <c r="E408" s="46"/>
      <c r="F408" s="46"/>
      <c r="G408" s="46"/>
      <c r="H408" s="46"/>
      <c r="BA408" s="46"/>
      <c r="BB408" s="46"/>
      <c r="BC408" s="46"/>
      <c r="BD408" s="46"/>
      <c r="BE408" s="46"/>
      <c r="BF408" s="46"/>
      <c r="BG408" s="46"/>
      <c r="BH408" s="46"/>
      <c r="BI408" s="46"/>
      <c r="BJ408" s="46"/>
      <c r="BK408" s="46"/>
      <c r="BL408" s="46"/>
      <c r="BN408" s="46"/>
      <c r="BO408" s="46"/>
      <c r="BP408" s="46"/>
      <c r="BQ408" s="94"/>
      <c r="BR408" s="46"/>
      <c r="BS408" s="46"/>
      <c r="BT408" s="46"/>
      <c r="BU408" s="46"/>
      <c r="BV408" s="46"/>
      <c r="BW408" s="46"/>
    </row>
    <row r="409" spans="2:75">
      <c r="B409" s="46"/>
      <c r="C409" s="46"/>
      <c r="D409" s="46"/>
      <c r="E409" s="46"/>
      <c r="F409" s="46"/>
      <c r="G409" s="46"/>
      <c r="H409" s="46"/>
      <c r="BA409" s="46"/>
      <c r="BB409" s="46"/>
      <c r="BC409" s="46"/>
      <c r="BD409" s="46"/>
      <c r="BE409" s="46"/>
      <c r="BF409" s="46"/>
      <c r="BG409" s="46"/>
      <c r="BH409" s="46"/>
      <c r="BI409" s="46"/>
      <c r="BJ409" s="46"/>
      <c r="BK409" s="46"/>
      <c r="BL409" s="46"/>
      <c r="BN409" s="46"/>
      <c r="BO409" s="46"/>
      <c r="BP409" s="46"/>
      <c r="BQ409" s="94"/>
      <c r="BR409" s="46"/>
      <c r="BS409" s="46"/>
      <c r="BT409" s="46"/>
      <c r="BU409" s="46"/>
      <c r="BV409" s="46"/>
      <c r="BW409" s="46"/>
    </row>
    <row r="410" spans="2:75">
      <c r="B410" s="46"/>
      <c r="C410" s="46"/>
      <c r="D410" s="46"/>
      <c r="E410" s="46"/>
      <c r="F410" s="46"/>
      <c r="G410" s="46"/>
      <c r="H410" s="46"/>
      <c r="BA410" s="46"/>
      <c r="BB410" s="46"/>
      <c r="BC410" s="46"/>
      <c r="BD410" s="46"/>
      <c r="BE410" s="46"/>
      <c r="BF410" s="46"/>
      <c r="BG410" s="46"/>
      <c r="BH410" s="46"/>
      <c r="BI410" s="46"/>
      <c r="BJ410" s="46"/>
      <c r="BK410" s="46"/>
      <c r="BL410" s="46"/>
      <c r="BN410" s="46"/>
      <c r="BO410" s="46"/>
      <c r="BP410" s="46"/>
      <c r="BQ410" s="94"/>
      <c r="BR410" s="46"/>
      <c r="BS410" s="46"/>
      <c r="BT410" s="46"/>
      <c r="BU410" s="46"/>
      <c r="BV410" s="46"/>
      <c r="BW410" s="46"/>
    </row>
    <row r="411" spans="2:75">
      <c r="B411" s="46"/>
      <c r="C411" s="46"/>
      <c r="D411" s="46"/>
      <c r="E411" s="46"/>
      <c r="F411" s="46"/>
      <c r="G411" s="46"/>
      <c r="H411" s="46"/>
      <c r="BA411" s="46"/>
      <c r="BB411" s="46"/>
      <c r="BC411" s="46"/>
      <c r="BD411" s="46"/>
      <c r="BE411" s="46"/>
      <c r="BF411" s="46"/>
      <c r="BG411" s="46"/>
      <c r="BH411" s="46"/>
      <c r="BI411" s="46"/>
      <c r="BJ411" s="46"/>
      <c r="BK411" s="46"/>
      <c r="BL411" s="46"/>
      <c r="BN411" s="46"/>
      <c r="BO411" s="46"/>
      <c r="BP411" s="46"/>
      <c r="BQ411" s="94"/>
      <c r="BR411" s="46"/>
      <c r="BS411" s="46"/>
      <c r="BT411" s="46"/>
      <c r="BU411" s="46"/>
      <c r="BV411" s="46"/>
      <c r="BW411" s="46"/>
    </row>
    <row r="412" spans="2:75">
      <c r="B412" s="46"/>
      <c r="C412" s="46"/>
      <c r="D412" s="46"/>
      <c r="E412" s="46"/>
      <c r="F412" s="46"/>
      <c r="G412" s="46"/>
      <c r="H412" s="46"/>
      <c r="BA412" s="46"/>
      <c r="BB412" s="46"/>
      <c r="BC412" s="46"/>
      <c r="BD412" s="46"/>
      <c r="BE412" s="46"/>
      <c r="BF412" s="46"/>
      <c r="BG412" s="46"/>
      <c r="BH412" s="46"/>
      <c r="BI412" s="46"/>
      <c r="BJ412" s="46"/>
      <c r="BK412" s="46"/>
      <c r="BL412" s="46"/>
      <c r="BN412" s="46"/>
      <c r="BO412" s="46"/>
      <c r="BP412" s="46"/>
      <c r="BQ412" s="94"/>
      <c r="BR412" s="46"/>
      <c r="BS412" s="46"/>
      <c r="BT412" s="46"/>
      <c r="BU412" s="46"/>
      <c r="BV412" s="46"/>
      <c r="BW412" s="46"/>
    </row>
    <row r="413" spans="2:75">
      <c r="B413" s="46"/>
      <c r="C413" s="46"/>
      <c r="D413" s="46"/>
      <c r="E413" s="46"/>
      <c r="F413" s="46"/>
      <c r="G413" s="46"/>
      <c r="H413" s="46"/>
      <c r="BA413" s="46"/>
      <c r="BB413" s="46"/>
      <c r="BC413" s="46"/>
      <c r="BD413" s="46"/>
      <c r="BE413" s="46"/>
      <c r="BF413" s="46"/>
      <c r="BG413" s="46"/>
      <c r="BH413" s="46"/>
      <c r="BI413" s="46"/>
      <c r="BJ413" s="46"/>
      <c r="BK413" s="46"/>
      <c r="BL413" s="46"/>
      <c r="BN413" s="46"/>
      <c r="BO413" s="46"/>
      <c r="BP413" s="46"/>
      <c r="BQ413" s="94"/>
      <c r="BR413" s="46"/>
      <c r="BS413" s="46"/>
      <c r="BT413" s="46"/>
      <c r="BU413" s="46"/>
      <c r="BV413" s="46"/>
      <c r="BW413" s="46"/>
    </row>
    <row r="414" spans="2:75">
      <c r="B414" s="46"/>
      <c r="C414" s="46"/>
      <c r="D414" s="46"/>
      <c r="E414" s="46"/>
      <c r="F414" s="46"/>
      <c r="G414" s="46"/>
      <c r="H414" s="46"/>
      <c r="BA414" s="46"/>
      <c r="BB414" s="46"/>
      <c r="BC414" s="46"/>
      <c r="BD414" s="46"/>
      <c r="BE414" s="46"/>
      <c r="BF414" s="46"/>
      <c r="BG414" s="46"/>
      <c r="BH414" s="46"/>
      <c r="BI414" s="46"/>
      <c r="BJ414" s="46"/>
      <c r="BK414" s="46"/>
      <c r="BL414" s="46"/>
      <c r="BN414" s="46"/>
      <c r="BO414" s="46"/>
      <c r="BP414" s="46"/>
      <c r="BQ414" s="94"/>
      <c r="BR414" s="46"/>
      <c r="BS414" s="46"/>
      <c r="BT414" s="46"/>
      <c r="BU414" s="46"/>
      <c r="BV414" s="46"/>
      <c r="BW414" s="46"/>
    </row>
    <row r="415" spans="2:75">
      <c r="B415" s="46"/>
      <c r="C415" s="46"/>
      <c r="D415" s="46"/>
      <c r="E415" s="46"/>
      <c r="F415" s="46"/>
      <c r="G415" s="46"/>
      <c r="H415" s="46"/>
      <c r="BA415" s="46"/>
      <c r="BB415" s="46"/>
      <c r="BC415" s="46"/>
      <c r="BD415" s="46"/>
      <c r="BE415" s="46"/>
      <c r="BF415" s="46"/>
      <c r="BG415" s="46"/>
      <c r="BH415" s="46"/>
      <c r="BI415" s="46"/>
      <c r="BJ415" s="46"/>
      <c r="BK415" s="46"/>
      <c r="BL415" s="46"/>
      <c r="BN415" s="46"/>
      <c r="BO415" s="46"/>
      <c r="BP415" s="46"/>
      <c r="BQ415" s="94"/>
      <c r="BR415" s="46"/>
      <c r="BS415" s="46"/>
      <c r="BT415" s="46"/>
      <c r="BU415" s="46"/>
      <c r="BV415" s="46"/>
      <c r="BW415" s="46"/>
    </row>
    <row r="416" spans="2:75">
      <c r="B416" s="46"/>
      <c r="C416" s="46"/>
      <c r="D416" s="46"/>
      <c r="E416" s="46"/>
      <c r="F416" s="46"/>
      <c r="G416" s="46"/>
      <c r="H416" s="46"/>
      <c r="BA416" s="46"/>
      <c r="BB416" s="46"/>
      <c r="BC416" s="46"/>
      <c r="BD416" s="46"/>
      <c r="BE416" s="46"/>
      <c r="BF416" s="46"/>
      <c r="BG416" s="46"/>
      <c r="BH416" s="46"/>
      <c r="BI416" s="46"/>
      <c r="BJ416" s="46"/>
      <c r="BK416" s="46"/>
      <c r="BL416" s="46"/>
      <c r="BN416" s="46"/>
      <c r="BO416" s="46"/>
      <c r="BP416" s="46"/>
      <c r="BQ416" s="94"/>
      <c r="BR416" s="46"/>
      <c r="BS416" s="46"/>
      <c r="BT416" s="46"/>
      <c r="BU416" s="46"/>
      <c r="BV416" s="46"/>
      <c r="BW416" s="46"/>
    </row>
    <row r="417" spans="2:75">
      <c r="B417" s="46"/>
      <c r="C417" s="46"/>
      <c r="D417" s="46"/>
      <c r="E417" s="46"/>
      <c r="F417" s="46"/>
      <c r="G417" s="46"/>
      <c r="H417" s="46"/>
      <c r="BA417" s="46"/>
      <c r="BB417" s="46"/>
      <c r="BC417" s="46"/>
      <c r="BD417" s="46"/>
      <c r="BE417" s="46"/>
      <c r="BF417" s="46"/>
      <c r="BG417" s="46"/>
      <c r="BH417" s="46"/>
      <c r="BI417" s="46"/>
      <c r="BJ417" s="46"/>
      <c r="BK417" s="46"/>
      <c r="BL417" s="46"/>
      <c r="BN417" s="46"/>
      <c r="BO417" s="46"/>
      <c r="BP417" s="46"/>
      <c r="BQ417" s="94"/>
      <c r="BR417" s="46"/>
      <c r="BS417" s="46"/>
      <c r="BT417" s="46"/>
      <c r="BU417" s="46"/>
      <c r="BV417" s="46"/>
      <c r="BW417" s="46"/>
    </row>
    <row r="418" spans="2:75">
      <c r="B418" s="46"/>
      <c r="C418" s="46"/>
      <c r="D418" s="46"/>
      <c r="E418" s="46"/>
      <c r="F418" s="46"/>
      <c r="G418" s="46"/>
      <c r="H418" s="46"/>
      <c r="BA418" s="46"/>
      <c r="BB418" s="46"/>
      <c r="BC418" s="46"/>
      <c r="BD418" s="46"/>
      <c r="BE418" s="46"/>
      <c r="BF418" s="46"/>
      <c r="BG418" s="46"/>
      <c r="BH418" s="46"/>
      <c r="BI418" s="46"/>
      <c r="BJ418" s="46"/>
      <c r="BK418" s="46"/>
      <c r="BL418" s="46"/>
      <c r="BN418" s="46"/>
      <c r="BO418" s="46"/>
      <c r="BP418" s="46"/>
      <c r="BQ418" s="94"/>
      <c r="BR418" s="46"/>
      <c r="BS418" s="46"/>
      <c r="BT418" s="46"/>
      <c r="BU418" s="46"/>
      <c r="BV418" s="46"/>
      <c r="BW418" s="46"/>
    </row>
    <row r="419" spans="2:75">
      <c r="B419" s="46"/>
      <c r="C419" s="46"/>
      <c r="D419" s="46"/>
      <c r="E419" s="46"/>
      <c r="F419" s="46"/>
      <c r="G419" s="46"/>
      <c r="H419" s="46"/>
      <c r="BA419" s="46"/>
      <c r="BB419" s="46"/>
      <c r="BC419" s="46"/>
      <c r="BD419" s="46"/>
      <c r="BE419" s="46"/>
      <c r="BF419" s="46"/>
      <c r="BG419" s="46"/>
      <c r="BH419" s="46"/>
      <c r="BI419" s="46"/>
      <c r="BJ419" s="46"/>
      <c r="BK419" s="46"/>
      <c r="BL419" s="46"/>
      <c r="BN419" s="46"/>
      <c r="BO419" s="46"/>
      <c r="BP419" s="46"/>
      <c r="BQ419" s="94"/>
      <c r="BR419" s="46"/>
      <c r="BS419" s="46"/>
      <c r="BT419" s="46"/>
      <c r="BU419" s="46"/>
      <c r="BV419" s="46"/>
      <c r="BW419" s="46"/>
    </row>
    <row r="420" spans="2:75">
      <c r="B420" s="46"/>
      <c r="C420" s="46"/>
      <c r="D420" s="46"/>
      <c r="E420" s="46"/>
      <c r="F420" s="46"/>
      <c r="G420" s="46"/>
      <c r="H420" s="46"/>
      <c r="BA420" s="46"/>
      <c r="BB420" s="46"/>
      <c r="BC420" s="46"/>
      <c r="BD420" s="46"/>
      <c r="BE420" s="46"/>
      <c r="BF420" s="46"/>
      <c r="BG420" s="46"/>
      <c r="BH420" s="46"/>
      <c r="BI420" s="46"/>
      <c r="BJ420" s="46"/>
      <c r="BK420" s="46"/>
      <c r="BL420" s="46"/>
      <c r="BN420" s="46"/>
      <c r="BO420" s="46"/>
      <c r="BP420" s="46"/>
      <c r="BQ420" s="94"/>
      <c r="BR420" s="46"/>
      <c r="BS420" s="46"/>
      <c r="BT420" s="46"/>
      <c r="BU420" s="46"/>
      <c r="BV420" s="46"/>
      <c r="BW420" s="46"/>
    </row>
    <row r="421" spans="2:75">
      <c r="B421" s="46"/>
      <c r="C421" s="46"/>
      <c r="D421" s="46"/>
      <c r="E421" s="46"/>
      <c r="F421" s="46"/>
      <c r="G421" s="46"/>
      <c r="H421" s="46"/>
      <c r="BA421" s="46"/>
      <c r="BB421" s="46"/>
      <c r="BC421" s="46"/>
      <c r="BD421" s="46"/>
      <c r="BE421" s="46"/>
      <c r="BF421" s="46"/>
      <c r="BG421" s="46"/>
      <c r="BH421" s="46"/>
      <c r="BI421" s="46"/>
      <c r="BJ421" s="46"/>
      <c r="BK421" s="46"/>
      <c r="BL421" s="46"/>
      <c r="BN421" s="46"/>
      <c r="BO421" s="46"/>
      <c r="BP421" s="46"/>
      <c r="BQ421" s="94"/>
      <c r="BR421" s="46"/>
      <c r="BS421" s="46"/>
      <c r="BT421" s="46"/>
      <c r="BU421" s="46"/>
      <c r="BV421" s="46"/>
      <c r="BW421" s="46"/>
    </row>
    <row r="422" spans="2:75">
      <c r="B422" s="46"/>
      <c r="C422" s="46"/>
      <c r="D422" s="46"/>
      <c r="E422" s="46"/>
      <c r="F422" s="46"/>
      <c r="G422" s="46"/>
      <c r="H422" s="46"/>
      <c r="BA422" s="46"/>
      <c r="BB422" s="46"/>
      <c r="BC422" s="46"/>
      <c r="BD422" s="46"/>
      <c r="BE422" s="46"/>
      <c r="BF422" s="46"/>
      <c r="BG422" s="46"/>
      <c r="BH422" s="46"/>
      <c r="BI422" s="46"/>
      <c r="BJ422" s="46"/>
      <c r="BK422" s="46"/>
      <c r="BL422" s="46"/>
      <c r="BN422" s="46"/>
      <c r="BO422" s="46"/>
      <c r="BP422" s="46"/>
      <c r="BQ422" s="94"/>
      <c r="BR422" s="46"/>
      <c r="BS422" s="46"/>
      <c r="BT422" s="46"/>
      <c r="BU422" s="46"/>
      <c r="BV422" s="46"/>
      <c r="BW422" s="46"/>
    </row>
    <row r="423" spans="2:75">
      <c r="B423" s="46"/>
      <c r="C423" s="46"/>
      <c r="D423" s="46"/>
      <c r="E423" s="46"/>
      <c r="F423" s="46"/>
      <c r="G423" s="46"/>
      <c r="H423" s="46"/>
      <c r="BA423" s="46"/>
      <c r="BB423" s="46"/>
      <c r="BC423" s="46"/>
      <c r="BD423" s="46"/>
      <c r="BE423" s="46"/>
      <c r="BF423" s="46"/>
      <c r="BG423" s="46"/>
      <c r="BH423" s="46"/>
      <c r="BI423" s="46"/>
      <c r="BJ423" s="46"/>
      <c r="BK423" s="46"/>
      <c r="BL423" s="46"/>
      <c r="BN423" s="46"/>
      <c r="BO423" s="46"/>
      <c r="BP423" s="46"/>
      <c r="BQ423" s="94"/>
      <c r="BR423" s="46"/>
      <c r="BS423" s="46"/>
      <c r="BT423" s="46"/>
      <c r="BU423" s="46"/>
      <c r="BV423" s="46"/>
      <c r="BW423" s="46"/>
    </row>
    <row r="424" spans="2:75">
      <c r="B424" s="46"/>
      <c r="C424" s="46"/>
      <c r="D424" s="46"/>
      <c r="E424" s="46"/>
      <c r="F424" s="46"/>
      <c r="G424" s="46"/>
      <c r="H424" s="46"/>
      <c r="BA424" s="46"/>
      <c r="BB424" s="46"/>
      <c r="BC424" s="46"/>
      <c r="BD424" s="46"/>
      <c r="BE424" s="46"/>
      <c r="BF424" s="46"/>
      <c r="BG424" s="46"/>
      <c r="BH424" s="46"/>
      <c r="BI424" s="46"/>
      <c r="BJ424" s="46"/>
      <c r="BK424" s="46"/>
      <c r="BL424" s="46"/>
      <c r="BN424" s="46"/>
      <c r="BO424" s="46"/>
      <c r="BP424" s="46"/>
      <c r="BQ424" s="94"/>
      <c r="BR424" s="46"/>
      <c r="BS424" s="46"/>
      <c r="BT424" s="46"/>
      <c r="BU424" s="46"/>
      <c r="BV424" s="46"/>
      <c r="BW424" s="46"/>
    </row>
    <row r="425" spans="2:75">
      <c r="B425" s="46"/>
      <c r="C425" s="46"/>
      <c r="D425" s="46"/>
      <c r="E425" s="46"/>
      <c r="F425" s="46"/>
      <c r="G425" s="46"/>
      <c r="H425" s="46"/>
      <c r="BA425" s="46"/>
      <c r="BB425" s="46"/>
      <c r="BC425" s="46"/>
      <c r="BD425" s="46"/>
      <c r="BE425" s="46"/>
      <c r="BF425" s="46"/>
      <c r="BG425" s="46"/>
      <c r="BH425" s="46"/>
      <c r="BI425" s="46"/>
      <c r="BJ425" s="46"/>
      <c r="BK425" s="46"/>
      <c r="BL425" s="46"/>
      <c r="BN425" s="46"/>
      <c r="BO425" s="46"/>
      <c r="BP425" s="46"/>
      <c r="BQ425" s="94"/>
      <c r="BR425" s="46"/>
      <c r="BS425" s="46"/>
      <c r="BT425" s="46"/>
      <c r="BU425" s="46"/>
      <c r="BV425" s="46"/>
      <c r="BW425" s="46"/>
    </row>
    <row r="426" spans="2:75">
      <c r="B426" s="46"/>
      <c r="C426" s="46"/>
      <c r="D426" s="46"/>
      <c r="E426" s="46"/>
      <c r="F426" s="46"/>
      <c r="G426" s="46"/>
      <c r="H426" s="46"/>
      <c r="BA426" s="46"/>
      <c r="BB426" s="46"/>
      <c r="BC426" s="46"/>
      <c r="BD426" s="46"/>
      <c r="BE426" s="46"/>
      <c r="BF426" s="46"/>
      <c r="BG426" s="46"/>
      <c r="BH426" s="46"/>
      <c r="BI426" s="46"/>
      <c r="BJ426" s="46"/>
      <c r="BK426" s="46"/>
      <c r="BL426" s="46"/>
      <c r="BN426" s="46"/>
      <c r="BO426" s="46"/>
      <c r="BP426" s="46"/>
      <c r="BQ426" s="94"/>
      <c r="BR426" s="46"/>
      <c r="BS426" s="46"/>
      <c r="BT426" s="46"/>
      <c r="BU426" s="46"/>
      <c r="BV426" s="46"/>
      <c r="BW426" s="46"/>
    </row>
    <row r="427" spans="2:75">
      <c r="B427" s="46"/>
      <c r="C427" s="46"/>
      <c r="D427" s="46"/>
      <c r="E427" s="46"/>
      <c r="F427" s="46"/>
      <c r="G427" s="46"/>
      <c r="H427" s="46"/>
      <c r="BA427" s="46"/>
      <c r="BB427" s="46"/>
      <c r="BC427" s="46"/>
      <c r="BD427" s="46"/>
      <c r="BE427" s="46"/>
      <c r="BF427" s="46"/>
      <c r="BG427" s="46"/>
      <c r="BH427" s="46"/>
      <c r="BI427" s="46"/>
      <c r="BJ427" s="46"/>
      <c r="BK427" s="46"/>
      <c r="BL427" s="46"/>
      <c r="BN427" s="46"/>
      <c r="BO427" s="46"/>
      <c r="BP427" s="46"/>
      <c r="BQ427" s="94"/>
      <c r="BR427" s="46"/>
      <c r="BS427" s="46"/>
      <c r="BT427" s="46"/>
      <c r="BU427" s="46"/>
      <c r="BV427" s="46"/>
      <c r="BW427" s="46"/>
    </row>
    <row r="428" spans="2:75">
      <c r="B428" s="46"/>
      <c r="C428" s="46"/>
      <c r="D428" s="46"/>
      <c r="E428" s="46"/>
      <c r="F428" s="46"/>
      <c r="G428" s="46"/>
      <c r="H428" s="46"/>
      <c r="BA428" s="46"/>
      <c r="BB428" s="46"/>
      <c r="BC428" s="46"/>
      <c r="BD428" s="46"/>
      <c r="BE428" s="46"/>
      <c r="BF428" s="46"/>
      <c r="BG428" s="46"/>
      <c r="BH428" s="46"/>
      <c r="BI428" s="46"/>
      <c r="BJ428" s="46"/>
      <c r="BK428" s="46"/>
      <c r="BL428" s="46"/>
      <c r="BN428" s="46"/>
      <c r="BO428" s="46"/>
      <c r="BP428" s="46"/>
      <c r="BQ428" s="94"/>
      <c r="BR428" s="46"/>
      <c r="BS428" s="46"/>
      <c r="BT428" s="46"/>
      <c r="BU428" s="46"/>
      <c r="BV428" s="46"/>
      <c r="BW428" s="46"/>
    </row>
    <row r="429" spans="2:75">
      <c r="B429" s="46"/>
      <c r="C429" s="46"/>
      <c r="D429" s="46"/>
      <c r="E429" s="46"/>
      <c r="F429" s="46"/>
      <c r="G429" s="46"/>
      <c r="H429" s="46"/>
      <c r="BA429" s="46"/>
      <c r="BB429" s="46"/>
      <c r="BC429" s="46"/>
      <c r="BD429" s="46"/>
      <c r="BE429" s="46"/>
      <c r="BF429" s="46"/>
      <c r="BG429" s="46"/>
      <c r="BH429" s="46"/>
      <c r="BI429" s="46"/>
      <c r="BJ429" s="46"/>
      <c r="BK429" s="46"/>
      <c r="BL429" s="46"/>
      <c r="BN429" s="46"/>
      <c r="BO429" s="46"/>
      <c r="BP429" s="46"/>
      <c r="BQ429" s="94"/>
      <c r="BR429" s="46"/>
      <c r="BS429" s="46"/>
      <c r="BT429" s="46"/>
      <c r="BU429" s="46"/>
      <c r="BV429" s="46"/>
      <c r="BW429" s="46"/>
    </row>
    <row r="430" spans="2:75">
      <c r="B430" s="46"/>
      <c r="C430" s="46"/>
      <c r="D430" s="46"/>
      <c r="E430" s="46"/>
      <c r="F430" s="46"/>
      <c r="G430" s="46"/>
      <c r="H430" s="46"/>
      <c r="BA430" s="46"/>
      <c r="BB430" s="46"/>
      <c r="BC430" s="46"/>
      <c r="BD430" s="46"/>
      <c r="BE430" s="46"/>
      <c r="BF430" s="46"/>
      <c r="BG430" s="46"/>
      <c r="BH430" s="46"/>
      <c r="BI430" s="46"/>
      <c r="BJ430" s="46"/>
      <c r="BK430" s="46"/>
      <c r="BL430" s="46"/>
      <c r="BN430" s="46"/>
      <c r="BO430" s="46"/>
      <c r="BP430" s="46"/>
      <c r="BQ430" s="94"/>
      <c r="BR430" s="46"/>
      <c r="BS430" s="46"/>
      <c r="BT430" s="46"/>
      <c r="BU430" s="46"/>
      <c r="BV430" s="46"/>
      <c r="BW430" s="46"/>
    </row>
    <row r="431" spans="2:75">
      <c r="B431" s="46"/>
      <c r="C431" s="46"/>
      <c r="D431" s="46"/>
      <c r="E431" s="46"/>
      <c r="F431" s="46"/>
      <c r="G431" s="46"/>
      <c r="H431" s="46"/>
      <c r="BA431" s="46"/>
      <c r="BB431" s="46"/>
      <c r="BC431" s="46"/>
      <c r="BD431" s="46"/>
      <c r="BE431" s="46"/>
      <c r="BF431" s="46"/>
      <c r="BG431" s="46"/>
      <c r="BH431" s="46"/>
      <c r="BI431" s="46"/>
      <c r="BJ431" s="46"/>
      <c r="BK431" s="46"/>
      <c r="BL431" s="46"/>
      <c r="BN431" s="46"/>
      <c r="BO431" s="46"/>
      <c r="BP431" s="46"/>
      <c r="BQ431" s="94"/>
      <c r="BR431" s="46"/>
      <c r="BS431" s="46"/>
      <c r="BT431" s="46"/>
      <c r="BU431" s="46"/>
      <c r="BV431" s="46"/>
      <c r="BW431" s="46"/>
    </row>
    <row r="432" spans="2:75">
      <c r="B432" s="46"/>
      <c r="C432" s="46"/>
      <c r="D432" s="46"/>
      <c r="E432" s="46"/>
      <c r="F432" s="46"/>
      <c r="G432" s="46"/>
      <c r="H432" s="46"/>
      <c r="BA432" s="46"/>
      <c r="BB432" s="46"/>
      <c r="BC432" s="46"/>
      <c r="BD432" s="46"/>
      <c r="BE432" s="46"/>
      <c r="BF432" s="46"/>
      <c r="BG432" s="46"/>
      <c r="BH432" s="46"/>
      <c r="BI432" s="46"/>
      <c r="BJ432" s="46"/>
      <c r="BK432" s="46"/>
      <c r="BL432" s="46"/>
      <c r="BN432" s="46"/>
      <c r="BO432" s="46"/>
      <c r="BP432" s="46"/>
      <c r="BQ432" s="94"/>
      <c r="BR432" s="46"/>
      <c r="BS432" s="46"/>
      <c r="BT432" s="46"/>
      <c r="BU432" s="46"/>
      <c r="BV432" s="46"/>
      <c r="BW432" s="46"/>
    </row>
    <row r="433" spans="2:75">
      <c r="B433" s="46"/>
      <c r="C433" s="46"/>
      <c r="D433" s="46"/>
      <c r="E433" s="46"/>
      <c r="F433" s="46"/>
      <c r="G433" s="46"/>
      <c r="H433" s="46"/>
      <c r="BA433" s="46"/>
      <c r="BB433" s="46"/>
      <c r="BC433" s="46"/>
      <c r="BD433" s="46"/>
      <c r="BE433" s="46"/>
      <c r="BF433" s="46"/>
      <c r="BG433" s="46"/>
      <c r="BH433" s="46"/>
      <c r="BI433" s="46"/>
      <c r="BJ433" s="46"/>
      <c r="BK433" s="46"/>
      <c r="BL433" s="46"/>
      <c r="BN433" s="46"/>
      <c r="BO433" s="46"/>
      <c r="BP433" s="46"/>
      <c r="BQ433" s="94"/>
      <c r="BR433" s="46"/>
      <c r="BS433" s="46"/>
      <c r="BT433" s="46"/>
      <c r="BU433" s="46"/>
      <c r="BV433" s="46"/>
      <c r="BW433" s="46"/>
    </row>
    <row r="434" spans="2:75">
      <c r="B434" s="46"/>
      <c r="C434" s="46"/>
      <c r="D434" s="46"/>
      <c r="E434" s="46"/>
      <c r="F434" s="46"/>
      <c r="G434" s="46"/>
      <c r="H434" s="46"/>
      <c r="BA434" s="46"/>
      <c r="BB434" s="46"/>
      <c r="BC434" s="46"/>
      <c r="BD434" s="46"/>
      <c r="BE434" s="46"/>
      <c r="BF434" s="46"/>
      <c r="BG434" s="46"/>
      <c r="BH434" s="46"/>
      <c r="BI434" s="46"/>
      <c r="BJ434" s="46"/>
      <c r="BK434" s="46"/>
      <c r="BL434" s="46"/>
      <c r="BN434" s="46"/>
      <c r="BO434" s="46"/>
      <c r="BP434" s="46"/>
      <c r="BQ434" s="94"/>
      <c r="BR434" s="46"/>
      <c r="BS434" s="46"/>
      <c r="BT434" s="46"/>
      <c r="BU434" s="46"/>
      <c r="BV434" s="46"/>
      <c r="BW434" s="46"/>
    </row>
    <row r="435" spans="2:75">
      <c r="B435" s="46"/>
      <c r="C435" s="46"/>
      <c r="D435" s="46"/>
      <c r="E435" s="46"/>
      <c r="F435" s="46"/>
      <c r="G435" s="46"/>
      <c r="H435" s="46"/>
      <c r="BA435" s="46"/>
      <c r="BB435" s="46"/>
      <c r="BC435" s="46"/>
      <c r="BD435" s="46"/>
      <c r="BE435" s="46"/>
      <c r="BF435" s="46"/>
      <c r="BG435" s="46"/>
      <c r="BH435" s="46"/>
      <c r="BI435" s="46"/>
      <c r="BJ435" s="46"/>
      <c r="BK435" s="46"/>
      <c r="BL435" s="46"/>
      <c r="BN435" s="46"/>
      <c r="BO435" s="46"/>
      <c r="BP435" s="46"/>
      <c r="BQ435" s="94"/>
      <c r="BR435" s="46"/>
      <c r="BS435" s="46"/>
      <c r="BT435" s="46"/>
      <c r="BU435" s="46"/>
      <c r="BV435" s="46"/>
      <c r="BW435" s="46"/>
    </row>
    <row r="436" spans="2:75">
      <c r="B436" s="46"/>
      <c r="C436" s="46"/>
      <c r="D436" s="46"/>
      <c r="E436" s="46"/>
      <c r="F436" s="46"/>
      <c r="G436" s="46"/>
      <c r="H436" s="46"/>
      <c r="BA436" s="46"/>
      <c r="BB436" s="46"/>
      <c r="BC436" s="46"/>
      <c r="BD436" s="46"/>
      <c r="BE436" s="46"/>
      <c r="BF436" s="46"/>
      <c r="BG436" s="46"/>
      <c r="BH436" s="46"/>
      <c r="BI436" s="46"/>
      <c r="BJ436" s="46"/>
      <c r="BK436" s="46"/>
      <c r="BL436" s="46"/>
      <c r="BN436" s="46"/>
      <c r="BO436" s="46"/>
      <c r="BP436" s="46"/>
      <c r="BQ436" s="94"/>
      <c r="BR436" s="46"/>
      <c r="BS436" s="46"/>
      <c r="BT436" s="46"/>
      <c r="BU436" s="46"/>
      <c r="BV436" s="46"/>
      <c r="BW436" s="46"/>
    </row>
    <row r="437" spans="2:75">
      <c r="B437" s="46"/>
      <c r="C437" s="46"/>
      <c r="D437" s="46"/>
      <c r="E437" s="46"/>
      <c r="F437" s="46"/>
      <c r="G437" s="46"/>
      <c r="H437" s="46"/>
      <c r="BA437" s="46"/>
      <c r="BB437" s="46"/>
      <c r="BC437" s="46"/>
      <c r="BD437" s="46"/>
      <c r="BE437" s="46"/>
      <c r="BF437" s="46"/>
      <c r="BG437" s="46"/>
      <c r="BH437" s="46"/>
      <c r="BI437" s="46"/>
      <c r="BJ437" s="46"/>
      <c r="BK437" s="46"/>
      <c r="BL437" s="46"/>
      <c r="BN437" s="46"/>
      <c r="BO437" s="46"/>
      <c r="BP437" s="46"/>
      <c r="BQ437" s="94"/>
      <c r="BR437" s="46"/>
      <c r="BS437" s="46"/>
      <c r="BT437" s="46"/>
      <c r="BU437" s="46"/>
      <c r="BV437" s="46"/>
      <c r="BW437" s="46"/>
    </row>
    <row r="438" spans="2:75">
      <c r="B438" s="46"/>
      <c r="C438" s="46"/>
      <c r="D438" s="46"/>
      <c r="E438" s="46"/>
      <c r="F438" s="46"/>
      <c r="G438" s="46"/>
      <c r="H438" s="46"/>
      <c r="BA438" s="46"/>
      <c r="BB438" s="46"/>
      <c r="BC438" s="46"/>
      <c r="BD438" s="46"/>
      <c r="BE438" s="46"/>
      <c r="BF438" s="46"/>
      <c r="BG438" s="46"/>
      <c r="BH438" s="46"/>
      <c r="BI438" s="46"/>
      <c r="BJ438" s="46"/>
      <c r="BK438" s="46"/>
      <c r="BL438" s="46"/>
      <c r="BN438" s="46"/>
      <c r="BO438" s="46"/>
      <c r="BP438" s="46"/>
      <c r="BQ438" s="94"/>
      <c r="BR438" s="46"/>
      <c r="BS438" s="46"/>
      <c r="BT438" s="46"/>
      <c r="BU438" s="46"/>
      <c r="BV438" s="46"/>
      <c r="BW438" s="46"/>
    </row>
    <row r="439" spans="2:75">
      <c r="B439" s="46"/>
      <c r="C439" s="46"/>
      <c r="D439" s="46"/>
      <c r="E439" s="46"/>
      <c r="F439" s="46"/>
      <c r="G439" s="46"/>
      <c r="H439" s="46"/>
      <c r="BA439" s="46"/>
      <c r="BB439" s="46"/>
      <c r="BC439" s="46"/>
      <c r="BD439" s="46"/>
      <c r="BE439" s="46"/>
      <c r="BF439" s="46"/>
      <c r="BG439" s="46"/>
      <c r="BH439" s="46"/>
      <c r="BI439" s="46"/>
      <c r="BJ439" s="46"/>
      <c r="BK439" s="46"/>
      <c r="BL439" s="46"/>
      <c r="BN439" s="46"/>
      <c r="BO439" s="46"/>
      <c r="BP439" s="46"/>
      <c r="BQ439" s="94"/>
      <c r="BR439" s="46"/>
      <c r="BS439" s="46"/>
      <c r="BT439" s="46"/>
      <c r="BU439" s="46"/>
      <c r="BV439" s="46"/>
      <c r="BW439" s="46"/>
    </row>
    <row r="440" spans="2:75">
      <c r="B440" s="46"/>
      <c r="C440" s="46"/>
      <c r="D440" s="46"/>
      <c r="E440" s="46"/>
      <c r="F440" s="46"/>
      <c r="G440" s="46"/>
      <c r="H440" s="46"/>
      <c r="BA440" s="46"/>
      <c r="BB440" s="46"/>
      <c r="BC440" s="46"/>
      <c r="BD440" s="46"/>
      <c r="BE440" s="46"/>
      <c r="BF440" s="46"/>
      <c r="BG440" s="46"/>
      <c r="BH440" s="46"/>
      <c r="BI440" s="46"/>
      <c r="BJ440" s="46"/>
      <c r="BK440" s="46"/>
      <c r="BL440" s="46"/>
      <c r="BN440" s="46"/>
      <c r="BO440" s="46"/>
      <c r="BP440" s="46"/>
      <c r="BQ440" s="94"/>
      <c r="BR440" s="46"/>
      <c r="BS440" s="46"/>
      <c r="BT440" s="46"/>
      <c r="BU440" s="46"/>
      <c r="BV440" s="46"/>
      <c r="BW440" s="46"/>
    </row>
    <row r="441" spans="2:75">
      <c r="B441" s="46"/>
      <c r="C441" s="46"/>
      <c r="D441" s="46"/>
      <c r="E441" s="46"/>
      <c r="F441" s="46"/>
      <c r="G441" s="46"/>
      <c r="H441" s="46"/>
      <c r="BA441" s="46"/>
      <c r="BB441" s="46"/>
      <c r="BC441" s="46"/>
      <c r="BD441" s="46"/>
      <c r="BE441" s="46"/>
      <c r="BF441" s="46"/>
      <c r="BG441" s="46"/>
      <c r="BH441" s="46"/>
      <c r="BI441" s="46"/>
      <c r="BJ441" s="46"/>
      <c r="BK441" s="46"/>
      <c r="BL441" s="46"/>
      <c r="BN441" s="46"/>
      <c r="BO441" s="46"/>
      <c r="BP441" s="46"/>
      <c r="BQ441" s="94"/>
      <c r="BR441" s="46"/>
      <c r="BS441" s="46"/>
      <c r="BT441" s="46"/>
      <c r="BU441" s="46"/>
      <c r="BV441" s="46"/>
      <c r="BW441" s="46"/>
    </row>
    <row r="442" spans="2:75">
      <c r="B442" s="46"/>
      <c r="C442" s="46"/>
      <c r="D442" s="46"/>
      <c r="E442" s="46"/>
      <c r="F442" s="46"/>
      <c r="G442" s="46"/>
      <c r="H442" s="46"/>
      <c r="BA442" s="46"/>
      <c r="BB442" s="46"/>
      <c r="BC442" s="46"/>
      <c r="BD442" s="46"/>
      <c r="BE442" s="46"/>
      <c r="BF442" s="46"/>
      <c r="BG442" s="46"/>
      <c r="BH442" s="46"/>
      <c r="BI442" s="46"/>
      <c r="BJ442" s="46"/>
      <c r="BK442" s="46"/>
      <c r="BL442" s="46"/>
      <c r="BN442" s="46"/>
      <c r="BO442" s="46"/>
      <c r="BP442" s="46"/>
      <c r="BQ442" s="94"/>
      <c r="BR442" s="46"/>
      <c r="BS442" s="46"/>
      <c r="BT442" s="46"/>
      <c r="BU442" s="46"/>
      <c r="BV442" s="46"/>
      <c r="BW442" s="46"/>
    </row>
    <row r="443" spans="2:75">
      <c r="B443" s="46"/>
      <c r="C443" s="46"/>
      <c r="D443" s="46"/>
      <c r="E443" s="46"/>
      <c r="F443" s="46"/>
      <c r="G443" s="46"/>
      <c r="H443" s="46"/>
      <c r="BA443" s="46"/>
      <c r="BB443" s="46"/>
      <c r="BC443" s="46"/>
      <c r="BD443" s="46"/>
      <c r="BE443" s="46"/>
      <c r="BF443" s="46"/>
      <c r="BG443" s="46"/>
      <c r="BH443" s="46"/>
      <c r="BI443" s="46"/>
      <c r="BJ443" s="46"/>
      <c r="BK443" s="46"/>
      <c r="BL443" s="46"/>
      <c r="BN443" s="46"/>
      <c r="BO443" s="46"/>
      <c r="BP443" s="46"/>
      <c r="BQ443" s="94"/>
      <c r="BR443" s="46"/>
      <c r="BS443" s="46"/>
      <c r="BT443" s="46"/>
      <c r="BU443" s="46"/>
      <c r="BV443" s="46"/>
      <c r="BW443" s="46"/>
    </row>
    <row r="444" spans="2:75">
      <c r="B444" s="46"/>
      <c r="C444" s="46"/>
      <c r="D444" s="46"/>
      <c r="E444" s="46"/>
      <c r="F444" s="46"/>
      <c r="G444" s="46"/>
      <c r="H444" s="46"/>
      <c r="BA444" s="46"/>
      <c r="BB444" s="46"/>
      <c r="BC444" s="46"/>
      <c r="BD444" s="46"/>
      <c r="BE444" s="46"/>
      <c r="BF444" s="46"/>
      <c r="BG444" s="46"/>
      <c r="BH444" s="46"/>
      <c r="BI444" s="46"/>
      <c r="BJ444" s="46"/>
      <c r="BK444" s="46"/>
      <c r="BL444" s="46"/>
      <c r="BN444" s="46"/>
      <c r="BO444" s="46"/>
      <c r="BP444" s="46"/>
      <c r="BQ444" s="94"/>
      <c r="BR444" s="46"/>
      <c r="BS444" s="46"/>
      <c r="BT444" s="46"/>
      <c r="BU444" s="46"/>
      <c r="BV444" s="46"/>
      <c r="BW444" s="46"/>
    </row>
    <row r="445" spans="2:75">
      <c r="B445" s="46"/>
      <c r="C445" s="46"/>
      <c r="D445" s="46"/>
      <c r="E445" s="46"/>
      <c r="F445" s="46"/>
      <c r="G445" s="46"/>
      <c r="H445" s="46"/>
      <c r="BA445" s="46"/>
      <c r="BB445" s="46"/>
      <c r="BC445" s="46"/>
      <c r="BD445" s="46"/>
      <c r="BE445" s="46"/>
      <c r="BF445" s="46"/>
      <c r="BG445" s="46"/>
      <c r="BH445" s="46"/>
      <c r="BI445" s="46"/>
      <c r="BJ445" s="46"/>
      <c r="BK445" s="46"/>
      <c r="BL445" s="46"/>
      <c r="BN445" s="46"/>
      <c r="BO445" s="46"/>
      <c r="BP445" s="46"/>
      <c r="BQ445" s="94"/>
      <c r="BR445" s="46"/>
      <c r="BS445" s="46"/>
      <c r="BT445" s="46"/>
      <c r="BU445" s="46"/>
      <c r="BV445" s="46"/>
      <c r="BW445" s="46"/>
    </row>
    <row r="446" spans="2:75">
      <c r="B446" s="46"/>
      <c r="C446" s="46"/>
      <c r="D446" s="46"/>
      <c r="E446" s="46"/>
      <c r="F446" s="46"/>
      <c r="G446" s="46"/>
      <c r="H446" s="46"/>
      <c r="BA446" s="46"/>
      <c r="BB446" s="46"/>
      <c r="BC446" s="46"/>
      <c r="BD446" s="46"/>
      <c r="BE446" s="46"/>
      <c r="BF446" s="46"/>
      <c r="BG446" s="46"/>
      <c r="BH446" s="46"/>
      <c r="BI446" s="46"/>
      <c r="BJ446" s="46"/>
      <c r="BK446" s="46"/>
      <c r="BL446" s="46"/>
      <c r="BN446" s="46"/>
      <c r="BO446" s="46"/>
      <c r="BP446" s="46"/>
      <c r="BQ446" s="94"/>
      <c r="BR446" s="46"/>
      <c r="BS446" s="46"/>
      <c r="BT446" s="46"/>
      <c r="BU446" s="46"/>
      <c r="BV446" s="46"/>
      <c r="BW446" s="46"/>
    </row>
    <row r="447" spans="2:75">
      <c r="B447" s="46"/>
      <c r="C447" s="46"/>
      <c r="D447" s="46"/>
      <c r="E447" s="46"/>
      <c r="F447" s="46"/>
      <c r="G447" s="46"/>
      <c r="H447" s="46"/>
      <c r="BA447" s="46"/>
      <c r="BB447" s="46"/>
      <c r="BC447" s="46"/>
      <c r="BD447" s="46"/>
      <c r="BE447" s="46"/>
      <c r="BF447" s="46"/>
      <c r="BG447" s="46"/>
      <c r="BH447" s="46"/>
      <c r="BI447" s="46"/>
      <c r="BJ447" s="46"/>
      <c r="BK447" s="46"/>
      <c r="BL447" s="46"/>
      <c r="BN447" s="46"/>
      <c r="BO447" s="46"/>
      <c r="BP447" s="46"/>
      <c r="BQ447" s="94"/>
      <c r="BR447" s="46"/>
      <c r="BS447" s="46"/>
      <c r="BT447" s="46"/>
      <c r="BU447" s="46"/>
      <c r="BV447" s="46"/>
      <c r="BW447" s="46"/>
    </row>
    <row r="448" spans="2:75">
      <c r="B448" s="46"/>
      <c r="C448" s="46"/>
      <c r="D448" s="46"/>
      <c r="E448" s="46"/>
      <c r="F448" s="46"/>
      <c r="G448" s="46"/>
      <c r="H448" s="46"/>
      <c r="BA448" s="46"/>
      <c r="BB448" s="46"/>
      <c r="BC448" s="46"/>
      <c r="BD448" s="46"/>
      <c r="BE448" s="46"/>
      <c r="BF448" s="46"/>
      <c r="BG448" s="46"/>
      <c r="BH448" s="46"/>
      <c r="BI448" s="46"/>
      <c r="BJ448" s="46"/>
      <c r="BK448" s="46"/>
      <c r="BL448" s="46"/>
      <c r="BN448" s="46"/>
      <c r="BO448" s="46"/>
      <c r="BP448" s="46"/>
      <c r="BQ448" s="94"/>
      <c r="BR448" s="46"/>
      <c r="BS448" s="46"/>
      <c r="BT448" s="46"/>
      <c r="BU448" s="46"/>
      <c r="BV448" s="46"/>
      <c r="BW448" s="46"/>
    </row>
    <row r="449" spans="2:75">
      <c r="B449" s="46"/>
      <c r="C449" s="46"/>
      <c r="D449" s="46"/>
      <c r="E449" s="46"/>
      <c r="F449" s="46"/>
      <c r="G449" s="46"/>
      <c r="H449" s="46"/>
      <c r="BA449" s="46"/>
      <c r="BB449" s="46"/>
      <c r="BC449" s="46"/>
      <c r="BD449" s="46"/>
      <c r="BE449" s="46"/>
      <c r="BF449" s="46"/>
      <c r="BG449" s="46"/>
      <c r="BH449" s="46"/>
      <c r="BI449" s="46"/>
      <c r="BJ449" s="46"/>
      <c r="BK449" s="46"/>
      <c r="BL449" s="46"/>
      <c r="BN449" s="46"/>
      <c r="BO449" s="46"/>
      <c r="BP449" s="46"/>
      <c r="BQ449" s="94"/>
      <c r="BR449" s="46"/>
      <c r="BS449" s="46"/>
      <c r="BT449" s="46"/>
      <c r="BU449" s="46"/>
      <c r="BV449" s="46"/>
      <c r="BW449" s="46"/>
    </row>
    <row r="450" spans="2:75">
      <c r="B450" s="46"/>
      <c r="C450" s="46"/>
      <c r="D450" s="46"/>
      <c r="E450" s="46"/>
      <c r="F450" s="46"/>
      <c r="G450" s="46"/>
      <c r="H450" s="46"/>
      <c r="BA450" s="46"/>
      <c r="BB450" s="46"/>
      <c r="BC450" s="46"/>
      <c r="BD450" s="46"/>
      <c r="BE450" s="46"/>
      <c r="BF450" s="46"/>
      <c r="BG450" s="46"/>
      <c r="BH450" s="46"/>
      <c r="BI450" s="46"/>
      <c r="BJ450" s="46"/>
      <c r="BK450" s="46"/>
      <c r="BL450" s="46"/>
      <c r="BN450" s="46"/>
      <c r="BO450" s="46"/>
      <c r="BP450" s="46"/>
      <c r="BQ450" s="94"/>
      <c r="BR450" s="46"/>
      <c r="BS450" s="46"/>
      <c r="BT450" s="46"/>
      <c r="BU450" s="46"/>
      <c r="BV450" s="46"/>
      <c r="BW450" s="46"/>
    </row>
    <row r="451" spans="2:75">
      <c r="B451" s="46"/>
      <c r="C451" s="46"/>
      <c r="D451" s="46"/>
      <c r="E451" s="46"/>
      <c r="F451" s="46"/>
      <c r="G451" s="46"/>
      <c r="H451" s="46"/>
      <c r="BA451" s="46"/>
      <c r="BB451" s="46"/>
      <c r="BC451" s="46"/>
      <c r="BD451" s="46"/>
      <c r="BE451" s="46"/>
      <c r="BF451" s="46"/>
      <c r="BG451" s="46"/>
      <c r="BH451" s="46"/>
      <c r="BI451" s="46"/>
      <c r="BJ451" s="46"/>
      <c r="BK451" s="46"/>
      <c r="BL451" s="46"/>
      <c r="BN451" s="46"/>
      <c r="BO451" s="46"/>
      <c r="BP451" s="46"/>
      <c r="BQ451" s="94"/>
      <c r="BR451" s="46"/>
      <c r="BS451" s="46"/>
      <c r="BT451" s="46"/>
      <c r="BU451" s="46"/>
      <c r="BV451" s="46"/>
      <c r="BW451" s="46"/>
    </row>
    <row r="452" spans="2:75">
      <c r="B452" s="46"/>
      <c r="C452" s="46"/>
      <c r="D452" s="46"/>
      <c r="E452" s="46"/>
      <c r="F452" s="46"/>
      <c r="G452" s="46"/>
      <c r="H452" s="46"/>
      <c r="BA452" s="46"/>
      <c r="BB452" s="46"/>
      <c r="BC452" s="46"/>
      <c r="BD452" s="46"/>
      <c r="BE452" s="46"/>
      <c r="BF452" s="46"/>
      <c r="BG452" s="46"/>
      <c r="BH452" s="46"/>
      <c r="BI452" s="46"/>
      <c r="BJ452" s="46"/>
      <c r="BK452" s="46"/>
      <c r="BL452" s="46"/>
      <c r="BN452" s="46"/>
      <c r="BO452" s="46"/>
      <c r="BP452" s="46"/>
      <c r="BQ452" s="94"/>
      <c r="BR452" s="46"/>
      <c r="BS452" s="46"/>
      <c r="BT452" s="46"/>
      <c r="BU452" s="46"/>
      <c r="BV452" s="46"/>
      <c r="BW452" s="46"/>
    </row>
    <row r="453" spans="2:75">
      <c r="B453" s="46"/>
      <c r="C453" s="46"/>
      <c r="D453" s="46"/>
      <c r="E453" s="46"/>
      <c r="F453" s="46"/>
      <c r="G453" s="46"/>
      <c r="H453" s="46"/>
      <c r="BA453" s="46"/>
      <c r="BB453" s="46"/>
      <c r="BC453" s="46"/>
      <c r="BD453" s="46"/>
      <c r="BE453" s="46"/>
      <c r="BF453" s="46"/>
      <c r="BG453" s="46"/>
      <c r="BH453" s="46"/>
      <c r="BI453" s="46"/>
      <c r="BJ453" s="46"/>
      <c r="BK453" s="46"/>
      <c r="BL453" s="46"/>
      <c r="BN453" s="46"/>
      <c r="BO453" s="46"/>
      <c r="BP453" s="46"/>
      <c r="BQ453" s="94"/>
      <c r="BR453" s="46"/>
      <c r="BS453" s="46"/>
      <c r="BT453" s="46"/>
      <c r="BU453" s="46"/>
      <c r="BV453" s="46"/>
      <c r="BW453" s="46"/>
    </row>
    <row r="454" spans="2:75">
      <c r="B454" s="46"/>
      <c r="C454" s="46"/>
      <c r="D454" s="46"/>
      <c r="E454" s="46"/>
      <c r="F454" s="46"/>
      <c r="G454" s="46"/>
      <c r="H454" s="46"/>
      <c r="BA454" s="46"/>
      <c r="BB454" s="46"/>
      <c r="BC454" s="46"/>
      <c r="BD454" s="46"/>
      <c r="BE454" s="46"/>
      <c r="BF454" s="46"/>
      <c r="BG454" s="46"/>
      <c r="BH454" s="46"/>
      <c r="BI454" s="46"/>
      <c r="BJ454" s="46"/>
      <c r="BK454" s="46"/>
      <c r="BL454" s="46"/>
      <c r="BN454" s="46"/>
      <c r="BO454" s="46"/>
      <c r="BP454" s="46"/>
      <c r="BQ454" s="94"/>
      <c r="BR454" s="46"/>
      <c r="BS454" s="46"/>
      <c r="BT454" s="46"/>
      <c r="BU454" s="46"/>
      <c r="BV454" s="46"/>
      <c r="BW454" s="46"/>
    </row>
    <row r="455" spans="2:75">
      <c r="B455" s="46"/>
      <c r="C455" s="46"/>
      <c r="D455" s="46"/>
      <c r="E455" s="46"/>
      <c r="F455" s="46"/>
      <c r="G455" s="46"/>
      <c r="H455" s="46"/>
      <c r="BA455" s="46"/>
      <c r="BB455" s="46"/>
      <c r="BC455" s="46"/>
      <c r="BD455" s="46"/>
      <c r="BE455" s="46"/>
      <c r="BF455" s="46"/>
      <c r="BG455" s="46"/>
      <c r="BH455" s="46"/>
      <c r="BI455" s="46"/>
      <c r="BJ455" s="46"/>
      <c r="BK455" s="46"/>
      <c r="BL455" s="46"/>
      <c r="BN455" s="46"/>
      <c r="BO455" s="46"/>
      <c r="BP455" s="46"/>
      <c r="BQ455" s="94"/>
      <c r="BR455" s="46"/>
      <c r="BS455" s="46"/>
      <c r="BT455" s="46"/>
      <c r="BU455" s="46"/>
      <c r="BV455" s="46"/>
      <c r="BW455" s="46"/>
    </row>
    <row r="456" spans="2:75">
      <c r="B456" s="46"/>
      <c r="C456" s="46"/>
      <c r="D456" s="46"/>
      <c r="E456" s="46"/>
      <c r="F456" s="46"/>
      <c r="G456" s="46"/>
      <c r="H456" s="46"/>
      <c r="BA456" s="46"/>
      <c r="BB456" s="46"/>
      <c r="BC456" s="46"/>
      <c r="BD456" s="46"/>
      <c r="BE456" s="46"/>
      <c r="BF456" s="46"/>
      <c r="BG456" s="46"/>
      <c r="BH456" s="46"/>
      <c r="BI456" s="46"/>
      <c r="BJ456" s="46"/>
      <c r="BK456" s="46"/>
      <c r="BL456" s="46"/>
      <c r="BN456" s="46"/>
      <c r="BO456" s="46"/>
      <c r="BP456" s="46"/>
      <c r="BQ456" s="94"/>
      <c r="BR456" s="46"/>
      <c r="BS456" s="46"/>
      <c r="BT456" s="46"/>
      <c r="BU456" s="46"/>
      <c r="BV456" s="46"/>
      <c r="BW456" s="46"/>
    </row>
    <row r="457" spans="2:75">
      <c r="B457" s="46"/>
      <c r="C457" s="46"/>
      <c r="D457" s="46"/>
      <c r="E457" s="46"/>
      <c r="F457" s="46"/>
      <c r="G457" s="46"/>
      <c r="H457" s="46"/>
      <c r="BA457" s="46"/>
      <c r="BB457" s="46"/>
      <c r="BC457" s="46"/>
      <c r="BD457" s="46"/>
      <c r="BE457" s="46"/>
      <c r="BF457" s="46"/>
      <c r="BG457" s="46"/>
      <c r="BH457" s="46"/>
      <c r="BI457" s="46"/>
      <c r="BJ457" s="46"/>
      <c r="BK457" s="46"/>
      <c r="BL457" s="46"/>
      <c r="BN457" s="46"/>
      <c r="BO457" s="46"/>
      <c r="BP457" s="46"/>
      <c r="BQ457" s="94"/>
      <c r="BR457" s="46"/>
      <c r="BS457" s="46"/>
      <c r="BT457" s="46"/>
      <c r="BU457" s="46"/>
      <c r="BV457" s="46"/>
      <c r="BW457" s="46"/>
    </row>
    <row r="458" spans="2:75">
      <c r="B458" s="46"/>
      <c r="C458" s="46"/>
      <c r="D458" s="46"/>
      <c r="E458" s="46"/>
      <c r="F458" s="46"/>
      <c r="G458" s="46"/>
      <c r="H458" s="46"/>
      <c r="BA458" s="46"/>
      <c r="BB458" s="46"/>
      <c r="BC458" s="46"/>
      <c r="BD458" s="46"/>
      <c r="BE458" s="46"/>
      <c r="BF458" s="46"/>
      <c r="BG458" s="46"/>
      <c r="BH458" s="46"/>
      <c r="BI458" s="46"/>
      <c r="BJ458" s="46"/>
      <c r="BK458" s="46"/>
      <c r="BL458" s="46"/>
      <c r="BN458" s="46"/>
      <c r="BO458" s="46"/>
      <c r="BP458" s="46"/>
      <c r="BQ458" s="94"/>
      <c r="BR458" s="46"/>
      <c r="BS458" s="46"/>
      <c r="BT458" s="46"/>
      <c r="BU458" s="46"/>
      <c r="BV458" s="46"/>
      <c r="BW458" s="46"/>
    </row>
    <row r="459" spans="2:75">
      <c r="B459" s="46"/>
      <c r="C459" s="46"/>
      <c r="D459" s="46"/>
      <c r="E459" s="46"/>
      <c r="F459" s="46"/>
      <c r="G459" s="46"/>
      <c r="H459" s="46"/>
      <c r="BA459" s="46"/>
      <c r="BB459" s="46"/>
      <c r="BC459" s="46"/>
      <c r="BD459" s="46"/>
      <c r="BE459" s="46"/>
      <c r="BF459" s="46"/>
      <c r="BG459" s="46"/>
      <c r="BH459" s="46"/>
      <c r="BI459" s="46"/>
      <c r="BJ459" s="46"/>
      <c r="BK459" s="46"/>
      <c r="BL459" s="46"/>
      <c r="BN459" s="46"/>
      <c r="BO459" s="46"/>
      <c r="BP459" s="46"/>
      <c r="BQ459" s="94"/>
      <c r="BR459" s="46"/>
      <c r="BS459" s="46"/>
      <c r="BT459" s="46"/>
      <c r="BU459" s="46"/>
      <c r="BV459" s="46"/>
      <c r="BW459" s="46"/>
    </row>
    <row r="460" spans="2:75">
      <c r="B460" s="46"/>
      <c r="C460" s="46"/>
      <c r="D460" s="46"/>
      <c r="E460" s="46"/>
      <c r="F460" s="46"/>
      <c r="G460" s="46"/>
      <c r="H460" s="46"/>
      <c r="BA460" s="46"/>
      <c r="BB460" s="46"/>
      <c r="BC460" s="46"/>
      <c r="BD460" s="46"/>
      <c r="BE460" s="46"/>
      <c r="BF460" s="46"/>
      <c r="BG460" s="46"/>
      <c r="BH460" s="46"/>
      <c r="BI460" s="46"/>
      <c r="BJ460" s="46"/>
      <c r="BK460" s="46"/>
      <c r="BL460" s="46"/>
      <c r="BN460" s="46"/>
      <c r="BO460" s="46"/>
      <c r="BP460" s="46"/>
      <c r="BQ460" s="94"/>
      <c r="BR460" s="46"/>
      <c r="BS460" s="46"/>
      <c r="BT460" s="46"/>
      <c r="BU460" s="46"/>
      <c r="BV460" s="46"/>
      <c r="BW460" s="46"/>
    </row>
    <row r="461" spans="2:75">
      <c r="B461" s="46"/>
      <c r="C461" s="46"/>
      <c r="D461" s="46"/>
      <c r="E461" s="46"/>
      <c r="F461" s="46"/>
      <c r="G461" s="46"/>
      <c r="H461" s="46"/>
      <c r="BA461" s="46"/>
      <c r="BB461" s="46"/>
      <c r="BC461" s="46"/>
      <c r="BD461" s="46"/>
      <c r="BE461" s="46"/>
      <c r="BF461" s="46"/>
      <c r="BG461" s="46"/>
      <c r="BH461" s="46"/>
      <c r="BI461" s="46"/>
      <c r="BJ461" s="46"/>
      <c r="BK461" s="46"/>
      <c r="BL461" s="46"/>
      <c r="BN461" s="46"/>
      <c r="BO461" s="46"/>
      <c r="BP461" s="46"/>
      <c r="BQ461" s="94"/>
      <c r="BR461" s="46"/>
      <c r="BS461" s="46"/>
      <c r="BT461" s="46"/>
      <c r="BU461" s="46"/>
      <c r="BV461" s="46"/>
      <c r="BW461" s="46"/>
    </row>
    <row r="462" spans="2:75">
      <c r="B462" s="46"/>
      <c r="C462" s="46"/>
      <c r="D462" s="46"/>
      <c r="E462" s="46"/>
      <c r="F462" s="46"/>
      <c r="G462" s="46"/>
      <c r="H462" s="46"/>
      <c r="BA462" s="46"/>
      <c r="BB462" s="46"/>
      <c r="BC462" s="46"/>
      <c r="BD462" s="46"/>
      <c r="BE462" s="46"/>
      <c r="BF462" s="46"/>
      <c r="BG462" s="46"/>
      <c r="BH462" s="46"/>
      <c r="BI462" s="46"/>
      <c r="BJ462" s="46"/>
      <c r="BK462" s="46"/>
      <c r="BL462" s="46"/>
      <c r="BN462" s="46"/>
      <c r="BO462" s="46"/>
      <c r="BP462" s="46"/>
      <c r="BQ462" s="94"/>
      <c r="BR462" s="46"/>
      <c r="BS462" s="46"/>
      <c r="BT462" s="46"/>
      <c r="BU462" s="46"/>
      <c r="BV462" s="46"/>
      <c r="BW462" s="46"/>
    </row>
    <row r="463" spans="2:75">
      <c r="B463" s="46"/>
      <c r="C463" s="46"/>
      <c r="D463" s="46"/>
      <c r="E463" s="46"/>
      <c r="F463" s="46"/>
      <c r="G463" s="46"/>
      <c r="H463" s="46"/>
      <c r="BA463" s="46"/>
      <c r="BB463" s="46"/>
      <c r="BC463" s="46"/>
      <c r="BD463" s="46"/>
      <c r="BE463" s="46"/>
      <c r="BF463" s="46"/>
      <c r="BG463" s="46"/>
      <c r="BH463" s="46"/>
      <c r="BI463" s="46"/>
      <c r="BJ463" s="46"/>
      <c r="BK463" s="46"/>
      <c r="BL463" s="46"/>
      <c r="BN463" s="46"/>
      <c r="BO463" s="46"/>
      <c r="BP463" s="46"/>
      <c r="BQ463" s="94"/>
      <c r="BR463" s="46"/>
      <c r="BS463" s="46"/>
      <c r="BT463" s="46"/>
      <c r="BU463" s="46"/>
      <c r="BV463" s="46"/>
      <c r="BW463" s="46"/>
    </row>
    <row r="464" spans="2:75">
      <c r="B464" s="46"/>
      <c r="C464" s="46"/>
      <c r="D464" s="46"/>
      <c r="E464" s="46"/>
      <c r="F464" s="46"/>
      <c r="G464" s="46"/>
      <c r="H464" s="46"/>
      <c r="BA464" s="46"/>
      <c r="BB464" s="46"/>
      <c r="BC464" s="46"/>
      <c r="BD464" s="46"/>
      <c r="BE464" s="46"/>
      <c r="BF464" s="46"/>
      <c r="BG464" s="46"/>
      <c r="BH464" s="46"/>
      <c r="BI464" s="46"/>
      <c r="BJ464" s="46"/>
      <c r="BK464" s="46"/>
      <c r="BL464" s="46"/>
      <c r="BN464" s="46"/>
      <c r="BO464" s="46"/>
      <c r="BP464" s="46"/>
      <c r="BQ464" s="94"/>
      <c r="BR464" s="46"/>
      <c r="BS464" s="46"/>
      <c r="BT464" s="46"/>
      <c r="BU464" s="46"/>
      <c r="BV464" s="46"/>
      <c r="BW464" s="46"/>
    </row>
    <row r="465" spans="2:75">
      <c r="B465" s="46"/>
      <c r="C465" s="46"/>
      <c r="D465" s="46"/>
      <c r="E465" s="46"/>
      <c r="F465" s="46"/>
      <c r="G465" s="46"/>
      <c r="H465" s="46"/>
      <c r="BA465" s="46"/>
      <c r="BB465" s="46"/>
      <c r="BC465" s="46"/>
      <c r="BD465" s="46"/>
      <c r="BE465" s="46"/>
      <c r="BF465" s="46"/>
      <c r="BG465" s="46"/>
      <c r="BH465" s="46"/>
      <c r="BI465" s="46"/>
      <c r="BJ465" s="46"/>
      <c r="BK465" s="46"/>
      <c r="BL465" s="46"/>
      <c r="BN465" s="46"/>
      <c r="BO465" s="46"/>
      <c r="BP465" s="46"/>
      <c r="BQ465" s="94"/>
      <c r="BR465" s="46"/>
      <c r="BS465" s="46"/>
      <c r="BT465" s="46"/>
      <c r="BU465" s="46"/>
      <c r="BV465" s="46"/>
      <c r="BW465" s="46"/>
    </row>
    <row r="466" spans="2:75">
      <c r="B466" s="46"/>
      <c r="C466" s="46"/>
      <c r="D466" s="46"/>
      <c r="E466" s="46"/>
      <c r="F466" s="46"/>
      <c r="G466" s="46"/>
      <c r="H466" s="46"/>
      <c r="BA466" s="46"/>
      <c r="BB466" s="46"/>
      <c r="BC466" s="46"/>
      <c r="BD466" s="46"/>
      <c r="BE466" s="46"/>
      <c r="BF466" s="46"/>
      <c r="BG466" s="46"/>
      <c r="BH466" s="46"/>
      <c r="BI466" s="46"/>
      <c r="BJ466" s="46"/>
      <c r="BK466" s="46"/>
      <c r="BL466" s="46"/>
      <c r="BN466" s="46"/>
      <c r="BO466" s="46"/>
      <c r="BP466" s="46"/>
      <c r="BQ466" s="94"/>
      <c r="BR466" s="46"/>
      <c r="BS466" s="46"/>
      <c r="BT466" s="46"/>
      <c r="BU466" s="46"/>
      <c r="BV466" s="46"/>
      <c r="BW466" s="46"/>
    </row>
    <row r="467" spans="2:75">
      <c r="B467" s="46"/>
      <c r="C467" s="46"/>
      <c r="D467" s="46"/>
      <c r="E467" s="46"/>
      <c r="F467" s="46"/>
      <c r="G467" s="46"/>
      <c r="H467" s="46"/>
      <c r="BA467" s="46"/>
      <c r="BB467" s="46"/>
      <c r="BC467" s="46"/>
      <c r="BD467" s="46"/>
      <c r="BE467" s="46"/>
      <c r="BF467" s="46"/>
      <c r="BG467" s="46"/>
      <c r="BH467" s="46"/>
      <c r="BI467" s="46"/>
      <c r="BJ467" s="46"/>
      <c r="BK467" s="46"/>
      <c r="BL467" s="46"/>
      <c r="BN467" s="46"/>
      <c r="BO467" s="46"/>
      <c r="BP467" s="46"/>
      <c r="BQ467" s="94"/>
      <c r="BR467" s="46"/>
      <c r="BS467" s="46"/>
      <c r="BT467" s="46"/>
      <c r="BU467" s="46"/>
      <c r="BV467" s="46"/>
      <c r="BW467" s="46"/>
    </row>
    <row r="468" spans="2:75">
      <c r="B468" s="46"/>
      <c r="C468" s="46"/>
      <c r="D468" s="46"/>
      <c r="E468" s="46"/>
      <c r="F468" s="46"/>
      <c r="G468" s="46"/>
      <c r="H468" s="46"/>
      <c r="BA468" s="46"/>
      <c r="BB468" s="46"/>
      <c r="BC468" s="46"/>
      <c r="BD468" s="46"/>
      <c r="BE468" s="46"/>
      <c r="BF468" s="46"/>
      <c r="BG468" s="46"/>
      <c r="BH468" s="46"/>
      <c r="BI468" s="46"/>
      <c r="BJ468" s="46"/>
      <c r="BK468" s="46"/>
      <c r="BL468" s="46"/>
      <c r="BN468" s="46"/>
      <c r="BO468" s="46"/>
      <c r="BP468" s="46"/>
      <c r="BQ468" s="94"/>
      <c r="BR468" s="46"/>
      <c r="BS468" s="46"/>
      <c r="BT468" s="46"/>
      <c r="BU468" s="46"/>
      <c r="BV468" s="46"/>
      <c r="BW468" s="46"/>
    </row>
    <row r="469" spans="2:75">
      <c r="B469" s="46"/>
      <c r="C469" s="46"/>
      <c r="D469" s="46"/>
      <c r="E469" s="46"/>
      <c r="F469" s="46"/>
      <c r="G469" s="46"/>
      <c r="H469" s="46"/>
      <c r="BA469" s="46"/>
      <c r="BB469" s="46"/>
      <c r="BC469" s="46"/>
      <c r="BD469" s="46"/>
      <c r="BE469" s="46"/>
      <c r="BF469" s="46"/>
      <c r="BG469" s="46"/>
      <c r="BH469" s="46"/>
      <c r="BI469" s="46"/>
      <c r="BJ469" s="46"/>
      <c r="BK469" s="46"/>
      <c r="BL469" s="46"/>
      <c r="BN469" s="46"/>
      <c r="BO469" s="46"/>
      <c r="BP469" s="46"/>
      <c r="BQ469" s="94"/>
      <c r="BR469" s="46"/>
      <c r="BS469" s="46"/>
      <c r="BT469" s="46"/>
      <c r="BU469" s="46"/>
      <c r="BV469" s="46"/>
      <c r="BW469" s="46"/>
    </row>
    <row r="470" spans="2:75">
      <c r="B470" s="46"/>
      <c r="C470" s="46"/>
      <c r="D470" s="46"/>
      <c r="E470" s="46"/>
      <c r="F470" s="46"/>
      <c r="G470" s="46"/>
      <c r="H470" s="46"/>
      <c r="BA470" s="46"/>
      <c r="BB470" s="46"/>
      <c r="BC470" s="46"/>
      <c r="BD470" s="46"/>
      <c r="BE470" s="46"/>
      <c r="BF470" s="46"/>
      <c r="BG470" s="46"/>
      <c r="BH470" s="46"/>
      <c r="BI470" s="46"/>
      <c r="BJ470" s="46"/>
      <c r="BK470" s="46"/>
      <c r="BL470" s="46"/>
      <c r="BN470" s="46"/>
      <c r="BO470" s="46"/>
      <c r="BP470" s="46"/>
      <c r="BQ470" s="94"/>
      <c r="BR470" s="46"/>
      <c r="BS470" s="46"/>
      <c r="BT470" s="46"/>
      <c r="BU470" s="46"/>
      <c r="BV470" s="46"/>
      <c r="BW470" s="46"/>
    </row>
    <row r="471" spans="2:75">
      <c r="B471" s="46"/>
      <c r="C471" s="46"/>
      <c r="D471" s="46"/>
      <c r="E471" s="46"/>
      <c r="F471" s="46"/>
      <c r="G471" s="46"/>
      <c r="H471" s="46"/>
      <c r="BA471" s="46"/>
      <c r="BB471" s="46"/>
      <c r="BC471" s="46"/>
      <c r="BD471" s="46"/>
      <c r="BE471" s="46"/>
      <c r="BF471" s="46"/>
      <c r="BG471" s="46"/>
      <c r="BH471" s="46"/>
      <c r="BI471" s="46"/>
      <c r="BJ471" s="46"/>
      <c r="BK471" s="46"/>
      <c r="BL471" s="46"/>
      <c r="BN471" s="46"/>
      <c r="BO471" s="46"/>
      <c r="BP471" s="46"/>
      <c r="BQ471" s="94"/>
      <c r="BR471" s="46"/>
      <c r="BS471" s="46"/>
      <c r="BT471" s="46"/>
      <c r="BU471" s="46"/>
      <c r="BV471" s="46"/>
      <c r="BW471" s="46"/>
    </row>
    <row r="472" spans="2:75">
      <c r="B472" s="46"/>
      <c r="C472" s="46"/>
      <c r="D472" s="46"/>
      <c r="E472" s="46"/>
      <c r="F472" s="46"/>
      <c r="G472" s="46"/>
      <c r="H472" s="46"/>
      <c r="BA472" s="46"/>
      <c r="BB472" s="46"/>
      <c r="BC472" s="46"/>
      <c r="BD472" s="46"/>
      <c r="BE472" s="46"/>
      <c r="BF472" s="46"/>
      <c r="BG472" s="46"/>
      <c r="BH472" s="46"/>
      <c r="BI472" s="46"/>
      <c r="BJ472" s="46"/>
      <c r="BK472" s="46"/>
      <c r="BL472" s="46"/>
      <c r="BN472" s="46"/>
      <c r="BO472" s="46"/>
      <c r="BP472" s="46"/>
      <c r="BQ472" s="94"/>
      <c r="BR472" s="46"/>
      <c r="BS472" s="46"/>
      <c r="BT472" s="46"/>
      <c r="BU472" s="46"/>
      <c r="BV472" s="46"/>
      <c r="BW472" s="46"/>
    </row>
    <row r="473" spans="2:75">
      <c r="B473" s="46"/>
      <c r="C473" s="46"/>
      <c r="D473" s="46"/>
      <c r="E473" s="46"/>
      <c r="F473" s="46"/>
      <c r="G473" s="46"/>
      <c r="H473" s="46"/>
      <c r="BA473" s="46"/>
      <c r="BB473" s="46"/>
      <c r="BC473" s="46"/>
      <c r="BD473" s="46"/>
      <c r="BE473" s="46"/>
      <c r="BF473" s="46"/>
      <c r="BG473" s="46"/>
      <c r="BH473" s="46"/>
      <c r="BI473" s="46"/>
      <c r="BJ473" s="46"/>
      <c r="BK473" s="46"/>
      <c r="BL473" s="46"/>
      <c r="BN473" s="46"/>
      <c r="BO473" s="46"/>
      <c r="BP473" s="46"/>
      <c r="BQ473" s="94"/>
      <c r="BR473" s="46"/>
      <c r="BS473" s="46"/>
      <c r="BT473" s="46"/>
      <c r="BU473" s="46"/>
      <c r="BV473" s="46"/>
      <c r="BW473" s="46"/>
    </row>
    <row r="474" spans="2:75">
      <c r="B474" s="46"/>
      <c r="C474" s="46"/>
      <c r="D474" s="46"/>
      <c r="E474" s="46"/>
      <c r="F474" s="46"/>
      <c r="G474" s="46"/>
      <c r="H474" s="46"/>
      <c r="BA474" s="46"/>
      <c r="BB474" s="46"/>
      <c r="BC474" s="46"/>
      <c r="BD474" s="46"/>
      <c r="BE474" s="46"/>
      <c r="BF474" s="46"/>
      <c r="BG474" s="46"/>
      <c r="BH474" s="46"/>
      <c r="BI474" s="46"/>
      <c r="BJ474" s="46"/>
      <c r="BK474" s="46"/>
      <c r="BL474" s="46"/>
      <c r="BN474" s="46"/>
      <c r="BO474" s="46"/>
      <c r="BP474" s="46"/>
      <c r="BQ474" s="94"/>
      <c r="BR474" s="46"/>
      <c r="BS474" s="46"/>
      <c r="BT474" s="46"/>
      <c r="BU474" s="46"/>
      <c r="BV474" s="46"/>
      <c r="BW474" s="46"/>
    </row>
    <row r="475" spans="2:75">
      <c r="B475" s="46"/>
      <c r="C475" s="46"/>
      <c r="D475" s="46"/>
      <c r="E475" s="46"/>
      <c r="F475" s="46"/>
      <c r="G475" s="46"/>
      <c r="H475" s="46"/>
      <c r="BA475" s="46"/>
      <c r="BB475" s="46"/>
      <c r="BC475" s="46"/>
      <c r="BD475" s="46"/>
      <c r="BE475" s="46"/>
      <c r="BF475" s="46"/>
      <c r="BG475" s="46"/>
      <c r="BH475" s="46"/>
      <c r="BI475" s="46"/>
      <c r="BJ475" s="46"/>
      <c r="BK475" s="46"/>
      <c r="BL475" s="46"/>
      <c r="BN475" s="46"/>
      <c r="BO475" s="46"/>
      <c r="BP475" s="46"/>
      <c r="BQ475" s="94"/>
      <c r="BR475" s="46"/>
      <c r="BS475" s="46"/>
      <c r="BT475" s="46"/>
      <c r="BU475" s="46"/>
      <c r="BV475" s="46"/>
      <c r="BW475" s="46"/>
    </row>
    <row r="476" spans="2:75">
      <c r="B476" s="46"/>
      <c r="C476" s="46"/>
      <c r="D476" s="46"/>
      <c r="E476" s="46"/>
      <c r="F476" s="46"/>
      <c r="G476" s="46"/>
      <c r="H476" s="46"/>
      <c r="BA476" s="46"/>
      <c r="BB476" s="46"/>
      <c r="BC476" s="46"/>
      <c r="BD476" s="46"/>
      <c r="BE476" s="46"/>
      <c r="BF476" s="46"/>
      <c r="BG476" s="46"/>
      <c r="BH476" s="46"/>
      <c r="BI476" s="46"/>
      <c r="BJ476" s="46"/>
      <c r="BK476" s="46"/>
      <c r="BL476" s="46"/>
      <c r="BN476" s="46"/>
      <c r="BO476" s="46"/>
      <c r="BP476" s="46"/>
      <c r="BQ476" s="94"/>
      <c r="BR476" s="46"/>
      <c r="BS476" s="46"/>
      <c r="BT476" s="46"/>
      <c r="BU476" s="46"/>
      <c r="BV476" s="46"/>
      <c r="BW476" s="46"/>
    </row>
    <row r="477" spans="2:75">
      <c r="B477" s="46"/>
      <c r="C477" s="46"/>
      <c r="D477" s="46"/>
      <c r="E477" s="46"/>
      <c r="F477" s="46"/>
      <c r="G477" s="46"/>
      <c r="H477" s="46"/>
      <c r="BA477" s="46"/>
      <c r="BB477" s="46"/>
      <c r="BC477" s="46"/>
      <c r="BD477" s="46"/>
      <c r="BE477" s="46"/>
      <c r="BF477" s="46"/>
      <c r="BG477" s="46"/>
      <c r="BH477" s="46"/>
      <c r="BI477" s="46"/>
      <c r="BJ477" s="46"/>
      <c r="BK477" s="46"/>
      <c r="BL477" s="46"/>
      <c r="BN477" s="46"/>
      <c r="BO477" s="46"/>
      <c r="BP477" s="46"/>
      <c r="BQ477" s="94"/>
      <c r="BR477" s="46"/>
      <c r="BS477" s="46"/>
      <c r="BT477" s="46"/>
      <c r="BU477" s="46"/>
      <c r="BV477" s="46"/>
      <c r="BW477" s="46"/>
    </row>
    <row r="478" spans="2:75">
      <c r="B478" s="46"/>
      <c r="C478" s="46"/>
      <c r="D478" s="46"/>
      <c r="E478" s="46"/>
      <c r="F478" s="46"/>
      <c r="G478" s="46"/>
      <c r="H478" s="46"/>
      <c r="BA478" s="46"/>
      <c r="BB478" s="46"/>
      <c r="BC478" s="46"/>
      <c r="BD478" s="46"/>
      <c r="BE478" s="46"/>
      <c r="BF478" s="46"/>
      <c r="BG478" s="46"/>
      <c r="BH478" s="46"/>
      <c r="BI478" s="46"/>
      <c r="BJ478" s="46"/>
      <c r="BK478" s="46"/>
      <c r="BL478" s="46"/>
      <c r="BN478" s="46"/>
      <c r="BO478" s="46"/>
      <c r="BP478" s="46"/>
      <c r="BQ478" s="94"/>
      <c r="BR478" s="46"/>
      <c r="BS478" s="46"/>
      <c r="BT478" s="46"/>
      <c r="BU478" s="46"/>
      <c r="BV478" s="46"/>
      <c r="BW478" s="46"/>
    </row>
    <row r="479" spans="2:75">
      <c r="B479" s="46"/>
      <c r="C479" s="46"/>
      <c r="D479" s="46"/>
      <c r="E479" s="46"/>
      <c r="F479" s="46"/>
      <c r="G479" s="46"/>
      <c r="H479" s="46"/>
      <c r="BA479" s="46"/>
      <c r="BB479" s="46"/>
      <c r="BC479" s="46"/>
      <c r="BD479" s="46"/>
      <c r="BE479" s="46"/>
      <c r="BF479" s="46"/>
      <c r="BG479" s="46"/>
      <c r="BH479" s="46"/>
      <c r="BI479" s="46"/>
      <c r="BJ479" s="46"/>
      <c r="BK479" s="46"/>
      <c r="BL479" s="46"/>
      <c r="BN479" s="46"/>
      <c r="BO479" s="46"/>
      <c r="BP479" s="46"/>
      <c r="BQ479" s="94"/>
      <c r="BR479" s="46"/>
      <c r="BS479" s="46"/>
      <c r="BT479" s="46"/>
      <c r="BU479" s="46"/>
      <c r="BV479" s="46"/>
      <c r="BW479" s="46"/>
    </row>
    <row r="480" spans="2:75">
      <c r="B480" s="46"/>
      <c r="C480" s="46"/>
      <c r="D480" s="46"/>
      <c r="E480" s="46"/>
      <c r="F480" s="46"/>
      <c r="G480" s="46"/>
      <c r="H480" s="46"/>
      <c r="BA480" s="46"/>
      <c r="BB480" s="46"/>
      <c r="BC480" s="46"/>
      <c r="BD480" s="46"/>
      <c r="BE480" s="46"/>
      <c r="BF480" s="46"/>
      <c r="BG480" s="46"/>
      <c r="BH480" s="46"/>
      <c r="BI480" s="46"/>
      <c r="BJ480" s="46"/>
      <c r="BK480" s="46"/>
      <c r="BL480" s="46"/>
      <c r="BN480" s="46"/>
      <c r="BO480" s="46"/>
      <c r="BP480" s="46"/>
      <c r="BQ480" s="94"/>
      <c r="BR480" s="46"/>
      <c r="BS480" s="46"/>
      <c r="BT480" s="46"/>
      <c r="BU480" s="46"/>
      <c r="BV480" s="46"/>
      <c r="BW480" s="46"/>
    </row>
    <row r="481" spans="2:75">
      <c r="B481" s="46"/>
      <c r="C481" s="46"/>
      <c r="D481" s="46"/>
      <c r="E481" s="46"/>
      <c r="F481" s="46"/>
      <c r="G481" s="46"/>
      <c r="H481" s="46"/>
      <c r="BA481" s="46"/>
      <c r="BB481" s="46"/>
      <c r="BC481" s="46"/>
      <c r="BD481" s="46"/>
      <c r="BE481" s="46"/>
      <c r="BF481" s="46"/>
      <c r="BG481" s="46"/>
      <c r="BH481" s="46"/>
      <c r="BI481" s="46"/>
      <c r="BJ481" s="46"/>
      <c r="BK481" s="46"/>
      <c r="BL481" s="46"/>
      <c r="BN481" s="46"/>
      <c r="BO481" s="46"/>
      <c r="BP481" s="46"/>
      <c r="BQ481" s="94"/>
      <c r="BR481" s="46"/>
      <c r="BS481" s="46"/>
      <c r="BT481" s="46"/>
      <c r="BU481" s="46"/>
      <c r="BV481" s="46"/>
      <c r="BW481" s="46"/>
    </row>
    <row r="482" spans="2:75">
      <c r="B482" s="46"/>
      <c r="C482" s="46"/>
      <c r="D482" s="46"/>
      <c r="E482" s="46"/>
      <c r="F482" s="46"/>
      <c r="G482" s="46"/>
      <c r="H482" s="46"/>
      <c r="BA482" s="46"/>
      <c r="BB482" s="46"/>
      <c r="BC482" s="46"/>
      <c r="BD482" s="46"/>
      <c r="BE482" s="46"/>
      <c r="BF482" s="46"/>
      <c r="BG482" s="46"/>
      <c r="BH482" s="46"/>
      <c r="BI482" s="46"/>
      <c r="BJ482" s="46"/>
      <c r="BK482" s="46"/>
      <c r="BL482" s="46"/>
      <c r="BN482" s="46"/>
      <c r="BO482" s="46"/>
      <c r="BP482" s="46"/>
      <c r="BQ482" s="94"/>
      <c r="BR482" s="46"/>
      <c r="BS482" s="46"/>
      <c r="BT482" s="46"/>
      <c r="BU482" s="46"/>
      <c r="BV482" s="46"/>
      <c r="BW482" s="46"/>
    </row>
    <row r="483" spans="2:75">
      <c r="B483" s="46"/>
      <c r="C483" s="46"/>
      <c r="D483" s="46"/>
      <c r="E483" s="46"/>
      <c r="F483" s="46"/>
      <c r="G483" s="46"/>
      <c r="H483" s="46"/>
      <c r="BA483" s="46"/>
      <c r="BB483" s="46"/>
      <c r="BC483" s="46"/>
      <c r="BD483" s="46"/>
      <c r="BE483" s="46"/>
      <c r="BF483" s="46"/>
      <c r="BG483" s="46"/>
      <c r="BH483" s="46"/>
      <c r="BI483" s="46"/>
      <c r="BJ483" s="46"/>
      <c r="BK483" s="46"/>
      <c r="BL483" s="46"/>
      <c r="BN483" s="46"/>
      <c r="BO483" s="46"/>
      <c r="BP483" s="46"/>
      <c r="BQ483" s="94"/>
      <c r="BR483" s="46"/>
      <c r="BS483" s="46"/>
      <c r="BT483" s="46"/>
      <c r="BU483" s="46"/>
      <c r="BV483" s="46"/>
      <c r="BW483" s="46"/>
    </row>
    <row r="484" spans="2:75">
      <c r="B484" s="46"/>
      <c r="C484" s="46"/>
      <c r="D484" s="46"/>
      <c r="E484" s="46"/>
      <c r="F484" s="46"/>
      <c r="G484" s="46"/>
      <c r="H484" s="46"/>
      <c r="BA484" s="46"/>
      <c r="BB484" s="46"/>
      <c r="BC484" s="46"/>
      <c r="BD484" s="46"/>
      <c r="BE484" s="46"/>
      <c r="BF484" s="46"/>
      <c r="BG484" s="46"/>
      <c r="BH484" s="46"/>
      <c r="BI484" s="46"/>
      <c r="BJ484" s="46"/>
      <c r="BK484" s="46"/>
      <c r="BL484" s="46"/>
      <c r="BN484" s="46"/>
      <c r="BO484" s="46"/>
      <c r="BP484" s="46"/>
      <c r="BQ484" s="94"/>
      <c r="BR484" s="46"/>
      <c r="BS484" s="46"/>
      <c r="BT484" s="46"/>
      <c r="BU484" s="46"/>
      <c r="BV484" s="46"/>
      <c r="BW484" s="46"/>
    </row>
    <row r="485" spans="2:75">
      <c r="B485" s="46"/>
      <c r="C485" s="46"/>
      <c r="D485" s="46"/>
      <c r="E485" s="46"/>
      <c r="F485" s="46"/>
      <c r="G485" s="46"/>
      <c r="H485" s="46"/>
      <c r="BA485" s="46"/>
      <c r="BB485" s="46"/>
      <c r="BC485" s="46"/>
      <c r="BD485" s="46"/>
      <c r="BE485" s="46"/>
      <c r="BF485" s="46"/>
      <c r="BG485" s="46"/>
      <c r="BH485" s="46"/>
      <c r="BI485" s="46"/>
      <c r="BJ485" s="46"/>
      <c r="BK485" s="46"/>
      <c r="BL485" s="46"/>
      <c r="BN485" s="46"/>
      <c r="BO485" s="46"/>
      <c r="BP485" s="46"/>
      <c r="BQ485" s="94"/>
      <c r="BR485" s="46"/>
      <c r="BS485" s="46"/>
      <c r="BT485" s="46"/>
      <c r="BU485" s="46"/>
      <c r="BV485" s="46"/>
      <c r="BW485" s="46"/>
    </row>
    <row r="486" spans="2:75">
      <c r="B486" s="46"/>
      <c r="C486" s="46"/>
      <c r="D486" s="46"/>
      <c r="E486" s="46"/>
      <c r="F486" s="46"/>
      <c r="G486" s="46"/>
      <c r="H486" s="46"/>
      <c r="BA486" s="46"/>
      <c r="BB486" s="46"/>
      <c r="BC486" s="46"/>
      <c r="BD486" s="46"/>
      <c r="BE486" s="46"/>
      <c r="BF486" s="46"/>
      <c r="BG486" s="46"/>
      <c r="BH486" s="46"/>
      <c r="BI486" s="46"/>
      <c r="BJ486" s="46"/>
      <c r="BK486" s="46"/>
      <c r="BL486" s="46"/>
      <c r="BN486" s="46"/>
      <c r="BO486" s="46"/>
      <c r="BP486" s="46"/>
      <c r="BQ486" s="94"/>
      <c r="BR486" s="46"/>
      <c r="BS486" s="46"/>
      <c r="BT486" s="46"/>
      <c r="BU486" s="46"/>
      <c r="BV486" s="46"/>
      <c r="BW486" s="46"/>
    </row>
    <row r="487" spans="2:75">
      <c r="B487" s="46"/>
      <c r="C487" s="46"/>
      <c r="D487" s="46"/>
      <c r="E487" s="46"/>
      <c r="F487" s="46"/>
      <c r="G487" s="46"/>
      <c r="H487" s="46"/>
      <c r="BA487" s="46"/>
      <c r="BB487" s="46"/>
      <c r="BC487" s="46"/>
      <c r="BD487" s="46"/>
      <c r="BE487" s="46"/>
      <c r="BF487" s="46"/>
      <c r="BG487" s="46"/>
      <c r="BH487" s="46"/>
      <c r="BI487" s="46"/>
      <c r="BJ487" s="46"/>
      <c r="BK487" s="46"/>
      <c r="BL487" s="46"/>
      <c r="BN487" s="46"/>
      <c r="BO487" s="46"/>
      <c r="BP487" s="46"/>
      <c r="BQ487" s="94"/>
      <c r="BR487" s="46"/>
      <c r="BS487" s="46"/>
      <c r="BT487" s="46"/>
      <c r="BU487" s="46"/>
      <c r="BV487" s="46"/>
      <c r="BW487" s="46"/>
    </row>
    <row r="488" spans="2:75">
      <c r="B488" s="46"/>
      <c r="C488" s="46"/>
      <c r="D488" s="46"/>
      <c r="E488" s="46"/>
      <c r="F488" s="46"/>
      <c r="G488" s="46"/>
      <c r="H488" s="46"/>
      <c r="BA488" s="46"/>
      <c r="BB488" s="46"/>
      <c r="BC488" s="46"/>
      <c r="BD488" s="46"/>
      <c r="BE488" s="46"/>
      <c r="BF488" s="46"/>
      <c r="BG488" s="46"/>
      <c r="BH488" s="46"/>
      <c r="BI488" s="46"/>
      <c r="BJ488" s="46"/>
      <c r="BK488" s="46"/>
      <c r="BL488" s="46"/>
      <c r="BN488" s="46"/>
      <c r="BO488" s="46"/>
      <c r="BP488" s="46"/>
      <c r="BQ488" s="94"/>
      <c r="BR488" s="46"/>
      <c r="BS488" s="46"/>
      <c r="BT488" s="46"/>
      <c r="BU488" s="46"/>
      <c r="BV488" s="46"/>
      <c r="BW488" s="46"/>
    </row>
    <row r="489" spans="2:75">
      <c r="B489" s="46"/>
      <c r="C489" s="46"/>
      <c r="D489" s="46"/>
      <c r="E489" s="46"/>
      <c r="F489" s="46"/>
      <c r="G489" s="46"/>
      <c r="H489" s="46"/>
      <c r="BA489" s="46"/>
      <c r="BB489" s="46"/>
      <c r="BC489" s="46"/>
      <c r="BD489" s="46"/>
      <c r="BE489" s="46"/>
      <c r="BF489" s="46"/>
      <c r="BG489" s="46"/>
      <c r="BH489" s="46"/>
      <c r="BI489" s="46"/>
      <c r="BJ489" s="46"/>
      <c r="BK489" s="46"/>
      <c r="BL489" s="46"/>
      <c r="BN489" s="46"/>
      <c r="BO489" s="46"/>
      <c r="BP489" s="46"/>
      <c r="BQ489" s="94"/>
      <c r="BR489" s="46"/>
      <c r="BS489" s="46"/>
      <c r="BT489" s="46"/>
      <c r="BU489" s="46"/>
      <c r="BV489" s="46"/>
      <c r="BW489" s="46"/>
    </row>
    <row r="490" spans="2:75">
      <c r="B490" s="46"/>
      <c r="C490" s="46"/>
      <c r="D490" s="46"/>
      <c r="E490" s="46"/>
      <c r="F490" s="46"/>
      <c r="G490" s="46"/>
      <c r="H490" s="46"/>
      <c r="BA490" s="46"/>
      <c r="BB490" s="46"/>
      <c r="BC490" s="46"/>
      <c r="BD490" s="46"/>
      <c r="BE490" s="46"/>
      <c r="BF490" s="46"/>
      <c r="BG490" s="46"/>
      <c r="BH490" s="46"/>
      <c r="BI490" s="46"/>
      <c r="BJ490" s="46"/>
      <c r="BK490" s="46"/>
      <c r="BL490" s="46"/>
      <c r="BN490" s="46"/>
      <c r="BO490" s="46"/>
      <c r="BP490" s="46"/>
      <c r="BQ490" s="94"/>
      <c r="BR490" s="46"/>
      <c r="BS490" s="46"/>
      <c r="BT490" s="46"/>
      <c r="BU490" s="46"/>
      <c r="BV490" s="46"/>
      <c r="BW490" s="46"/>
    </row>
    <row r="491" spans="2:75">
      <c r="B491" s="46"/>
      <c r="C491" s="46"/>
      <c r="D491" s="46"/>
      <c r="E491" s="46"/>
      <c r="F491" s="46"/>
      <c r="G491" s="46"/>
      <c r="H491" s="46"/>
      <c r="BA491" s="46"/>
      <c r="BB491" s="46"/>
      <c r="BC491" s="46"/>
      <c r="BD491" s="46"/>
      <c r="BE491" s="46"/>
      <c r="BF491" s="46"/>
      <c r="BG491" s="46"/>
      <c r="BH491" s="46"/>
      <c r="BI491" s="46"/>
      <c r="BJ491" s="46"/>
      <c r="BK491" s="46"/>
      <c r="BL491" s="46"/>
      <c r="BN491" s="46"/>
      <c r="BO491" s="46"/>
      <c r="BP491" s="46"/>
      <c r="BQ491" s="94"/>
      <c r="BR491" s="46"/>
      <c r="BS491" s="46"/>
      <c r="BT491" s="46"/>
      <c r="BU491" s="46"/>
      <c r="BV491" s="46"/>
      <c r="BW491" s="46"/>
    </row>
    <row r="492" spans="2:75">
      <c r="B492" s="46"/>
      <c r="C492" s="46"/>
      <c r="D492" s="46"/>
      <c r="E492" s="46"/>
      <c r="F492" s="46"/>
      <c r="G492" s="46"/>
      <c r="H492" s="46"/>
      <c r="BA492" s="46"/>
      <c r="BB492" s="46"/>
      <c r="BC492" s="46"/>
      <c r="BD492" s="46"/>
      <c r="BE492" s="46"/>
      <c r="BF492" s="46"/>
      <c r="BG492" s="46"/>
      <c r="BH492" s="46"/>
      <c r="BI492" s="46"/>
      <c r="BJ492" s="46"/>
      <c r="BK492" s="46"/>
      <c r="BL492" s="46"/>
      <c r="BN492" s="46"/>
      <c r="BO492" s="46"/>
      <c r="BP492" s="46"/>
      <c r="BQ492" s="94"/>
      <c r="BR492" s="46"/>
      <c r="BS492" s="46"/>
      <c r="BT492" s="46"/>
      <c r="BU492" s="46"/>
      <c r="BV492" s="46"/>
      <c r="BW492" s="46"/>
    </row>
    <row r="493" spans="2:75">
      <c r="B493" s="46"/>
      <c r="C493" s="46"/>
      <c r="D493" s="46"/>
      <c r="E493" s="46"/>
      <c r="F493" s="46"/>
      <c r="G493" s="46"/>
      <c r="H493" s="46"/>
      <c r="BA493" s="46"/>
      <c r="BB493" s="46"/>
      <c r="BC493" s="46"/>
      <c r="BD493" s="46"/>
      <c r="BE493" s="46"/>
      <c r="BF493" s="46"/>
      <c r="BG493" s="46"/>
      <c r="BH493" s="46"/>
      <c r="BI493" s="46"/>
      <c r="BJ493" s="46"/>
      <c r="BK493" s="46"/>
      <c r="BL493" s="46"/>
      <c r="BN493" s="46"/>
      <c r="BO493" s="46"/>
      <c r="BP493" s="46"/>
      <c r="BQ493" s="94"/>
      <c r="BR493" s="46"/>
      <c r="BS493" s="46"/>
      <c r="BT493" s="46"/>
      <c r="BU493" s="46"/>
      <c r="BV493" s="46"/>
      <c r="BW493" s="46"/>
    </row>
    <row r="494" spans="2:75">
      <c r="B494" s="46"/>
      <c r="C494" s="46"/>
      <c r="D494" s="46"/>
      <c r="E494" s="46"/>
      <c r="F494" s="46"/>
      <c r="G494" s="46"/>
      <c r="H494" s="46"/>
      <c r="BA494" s="46"/>
      <c r="BB494" s="46"/>
      <c r="BC494" s="46"/>
      <c r="BD494" s="46"/>
      <c r="BE494" s="46"/>
      <c r="BF494" s="46"/>
      <c r="BG494" s="46"/>
      <c r="BH494" s="46"/>
      <c r="BI494" s="46"/>
      <c r="BJ494" s="46"/>
      <c r="BK494" s="46"/>
      <c r="BL494" s="46"/>
      <c r="BN494" s="46"/>
      <c r="BO494" s="46"/>
      <c r="BP494" s="46"/>
      <c r="BQ494" s="94"/>
      <c r="BR494" s="46"/>
      <c r="BS494" s="46"/>
      <c r="BT494" s="46"/>
      <c r="BU494" s="46"/>
      <c r="BV494" s="46"/>
      <c r="BW494" s="46"/>
    </row>
    <row r="495" spans="2:75">
      <c r="B495" s="46"/>
      <c r="C495" s="46"/>
      <c r="D495" s="46"/>
      <c r="E495" s="46"/>
      <c r="F495" s="46"/>
      <c r="G495" s="46"/>
      <c r="H495" s="46"/>
      <c r="BA495" s="46"/>
      <c r="BB495" s="46"/>
      <c r="BC495" s="46"/>
      <c r="BD495" s="46"/>
      <c r="BE495" s="46"/>
      <c r="BF495" s="46"/>
      <c r="BG495" s="46"/>
      <c r="BH495" s="46"/>
      <c r="BI495" s="46"/>
      <c r="BJ495" s="46"/>
      <c r="BK495" s="46"/>
      <c r="BL495" s="46"/>
      <c r="BN495" s="46"/>
      <c r="BO495" s="46"/>
      <c r="BP495" s="46"/>
      <c r="BQ495" s="94"/>
      <c r="BR495" s="46"/>
      <c r="BS495" s="46"/>
      <c r="BT495" s="46"/>
      <c r="BU495" s="46"/>
      <c r="BV495" s="46"/>
      <c r="BW495" s="46"/>
    </row>
    <row r="496" spans="2:75">
      <c r="B496" s="46"/>
      <c r="C496" s="46"/>
      <c r="D496" s="46"/>
      <c r="E496" s="46"/>
      <c r="F496" s="46"/>
      <c r="G496" s="46"/>
      <c r="H496" s="46"/>
      <c r="BA496" s="46"/>
      <c r="BB496" s="46"/>
      <c r="BC496" s="46"/>
      <c r="BD496" s="46"/>
      <c r="BE496" s="46"/>
      <c r="BF496" s="46"/>
      <c r="BG496" s="46"/>
      <c r="BH496" s="46"/>
      <c r="BI496" s="46"/>
      <c r="BJ496" s="46"/>
      <c r="BK496" s="46"/>
      <c r="BL496" s="46"/>
      <c r="BN496" s="46"/>
      <c r="BO496" s="46"/>
      <c r="BP496" s="46"/>
      <c r="BQ496" s="94"/>
      <c r="BR496" s="46"/>
      <c r="BS496" s="46"/>
      <c r="BT496" s="46"/>
      <c r="BU496" s="46"/>
      <c r="BV496" s="46"/>
      <c r="BW496" s="46"/>
    </row>
    <row r="497" spans="2:75">
      <c r="B497" s="46"/>
      <c r="C497" s="46"/>
      <c r="D497" s="46"/>
      <c r="E497" s="46"/>
      <c r="F497" s="46"/>
      <c r="G497" s="46"/>
      <c r="H497" s="46"/>
      <c r="BA497" s="46"/>
      <c r="BB497" s="46"/>
      <c r="BC497" s="46"/>
      <c r="BD497" s="46"/>
      <c r="BE497" s="46"/>
      <c r="BF497" s="46"/>
      <c r="BG497" s="46"/>
      <c r="BH497" s="46"/>
      <c r="BI497" s="46"/>
      <c r="BJ497" s="46"/>
      <c r="BK497" s="46"/>
      <c r="BL497" s="46"/>
      <c r="BN497" s="46"/>
      <c r="BO497" s="46"/>
      <c r="BP497" s="46"/>
      <c r="BQ497" s="94"/>
      <c r="BR497" s="46"/>
      <c r="BS497" s="46"/>
      <c r="BT497" s="46"/>
      <c r="BU497" s="46"/>
      <c r="BV497" s="46"/>
      <c r="BW497" s="46"/>
    </row>
    <row r="498" spans="2:75">
      <c r="B498" s="46"/>
      <c r="C498" s="46"/>
      <c r="D498" s="46"/>
      <c r="E498" s="46"/>
      <c r="F498" s="46"/>
      <c r="G498" s="46"/>
      <c r="H498" s="46"/>
      <c r="BA498" s="46"/>
      <c r="BB498" s="46"/>
      <c r="BC498" s="46"/>
      <c r="BD498" s="46"/>
      <c r="BE498" s="46"/>
      <c r="BF498" s="46"/>
      <c r="BG498" s="46"/>
      <c r="BH498" s="46"/>
      <c r="BI498" s="46"/>
      <c r="BJ498" s="46"/>
      <c r="BK498" s="46"/>
      <c r="BL498" s="46"/>
      <c r="BN498" s="46"/>
      <c r="BO498" s="46"/>
      <c r="BP498" s="46"/>
      <c r="BQ498" s="94"/>
      <c r="BR498" s="46"/>
      <c r="BS498" s="46"/>
      <c r="BT498" s="46"/>
      <c r="BU498" s="46"/>
      <c r="BV498" s="46"/>
      <c r="BW498" s="46"/>
    </row>
    <row r="499" spans="2:75">
      <c r="B499" s="46"/>
      <c r="C499" s="46"/>
      <c r="D499" s="46"/>
      <c r="E499" s="46"/>
      <c r="F499" s="46"/>
      <c r="G499" s="46"/>
      <c r="H499" s="46"/>
      <c r="BA499" s="46"/>
      <c r="BB499" s="46"/>
      <c r="BC499" s="46"/>
      <c r="BD499" s="46"/>
      <c r="BE499" s="46"/>
      <c r="BF499" s="46"/>
      <c r="BG499" s="46"/>
      <c r="BH499" s="46"/>
      <c r="BI499" s="46"/>
      <c r="BJ499" s="46"/>
      <c r="BK499" s="46"/>
      <c r="BL499" s="46"/>
      <c r="BN499" s="46"/>
      <c r="BO499" s="46"/>
      <c r="BP499" s="46"/>
      <c r="BQ499" s="94"/>
      <c r="BR499" s="46"/>
      <c r="BS499" s="46"/>
      <c r="BT499" s="46"/>
      <c r="BU499" s="46"/>
      <c r="BV499" s="46"/>
      <c r="BW499" s="46"/>
    </row>
    <row r="500" spans="2:75">
      <c r="B500" s="46"/>
      <c r="C500" s="46"/>
      <c r="D500" s="46"/>
      <c r="E500" s="46"/>
      <c r="F500" s="46"/>
      <c r="G500" s="46"/>
      <c r="H500" s="46"/>
      <c r="BA500" s="46"/>
      <c r="BB500" s="46"/>
      <c r="BC500" s="46"/>
      <c r="BD500" s="46"/>
      <c r="BE500" s="46"/>
      <c r="BF500" s="46"/>
      <c r="BG500" s="46"/>
      <c r="BH500" s="46"/>
      <c r="BI500" s="46"/>
      <c r="BJ500" s="46"/>
      <c r="BK500" s="46"/>
      <c r="BL500" s="46"/>
      <c r="BN500" s="46"/>
      <c r="BO500" s="46"/>
      <c r="BP500" s="46"/>
      <c r="BQ500" s="94"/>
      <c r="BR500" s="46"/>
      <c r="BS500" s="46"/>
      <c r="BT500" s="46"/>
      <c r="BU500" s="46"/>
      <c r="BV500" s="46"/>
      <c r="BW500" s="46"/>
    </row>
    <row r="501" spans="2:75">
      <c r="B501" s="46"/>
      <c r="C501" s="46"/>
      <c r="D501" s="46"/>
      <c r="E501" s="46"/>
      <c r="F501" s="46"/>
      <c r="G501" s="46"/>
      <c r="H501" s="46"/>
      <c r="BA501" s="46"/>
      <c r="BB501" s="46"/>
      <c r="BC501" s="46"/>
      <c r="BD501" s="46"/>
      <c r="BE501" s="46"/>
      <c r="BF501" s="46"/>
      <c r="BG501" s="46"/>
      <c r="BH501" s="46"/>
      <c r="BI501" s="46"/>
      <c r="BJ501" s="46"/>
      <c r="BK501" s="46"/>
      <c r="BL501" s="46"/>
      <c r="BN501" s="46"/>
      <c r="BO501" s="46"/>
      <c r="BP501" s="46"/>
      <c r="BQ501" s="94"/>
      <c r="BR501" s="46"/>
      <c r="BS501" s="46"/>
      <c r="BT501" s="46"/>
      <c r="BU501" s="46"/>
      <c r="BV501" s="46"/>
      <c r="BW501" s="46"/>
    </row>
    <row r="502" spans="2:75">
      <c r="B502" s="46"/>
      <c r="C502" s="46"/>
      <c r="D502" s="46"/>
      <c r="E502" s="46"/>
      <c r="F502" s="46"/>
      <c r="G502" s="46"/>
      <c r="H502" s="46"/>
      <c r="BA502" s="46"/>
      <c r="BB502" s="46"/>
      <c r="BC502" s="46"/>
      <c r="BD502" s="46"/>
      <c r="BE502" s="46"/>
      <c r="BF502" s="46"/>
      <c r="BG502" s="46"/>
      <c r="BH502" s="46"/>
      <c r="BI502" s="46"/>
      <c r="BJ502" s="46"/>
      <c r="BK502" s="46"/>
      <c r="BL502" s="46"/>
      <c r="BN502" s="46"/>
      <c r="BO502" s="46"/>
      <c r="BP502" s="46"/>
      <c r="BQ502" s="94"/>
      <c r="BR502" s="46"/>
      <c r="BS502" s="46"/>
      <c r="BT502" s="46"/>
      <c r="BU502" s="46"/>
      <c r="BV502" s="46"/>
      <c r="BW502" s="46"/>
    </row>
    <row r="503" spans="2:75">
      <c r="B503" s="46"/>
      <c r="C503" s="46"/>
      <c r="D503" s="46"/>
      <c r="E503" s="46"/>
      <c r="F503" s="46"/>
      <c r="G503" s="46"/>
      <c r="H503" s="46"/>
      <c r="BA503" s="46"/>
      <c r="BB503" s="46"/>
      <c r="BC503" s="46"/>
      <c r="BD503" s="46"/>
      <c r="BE503" s="46"/>
      <c r="BF503" s="46"/>
      <c r="BG503" s="46"/>
      <c r="BH503" s="46"/>
      <c r="BI503" s="46"/>
      <c r="BJ503" s="46"/>
      <c r="BK503" s="46"/>
      <c r="BL503" s="46"/>
      <c r="BN503" s="46"/>
      <c r="BO503" s="46"/>
      <c r="BP503" s="46"/>
      <c r="BQ503" s="94"/>
      <c r="BR503" s="46"/>
      <c r="BS503" s="46"/>
      <c r="BT503" s="46"/>
      <c r="BU503" s="46"/>
      <c r="BV503" s="46"/>
      <c r="BW503" s="46"/>
    </row>
    <row r="504" spans="2:75">
      <c r="B504" s="46"/>
      <c r="C504" s="46"/>
      <c r="D504" s="46"/>
      <c r="E504" s="46"/>
      <c r="F504" s="46"/>
      <c r="G504" s="46"/>
      <c r="H504" s="46"/>
      <c r="BA504" s="46"/>
      <c r="BB504" s="46"/>
      <c r="BC504" s="46"/>
      <c r="BD504" s="46"/>
      <c r="BE504" s="46"/>
      <c r="BF504" s="46"/>
      <c r="BG504" s="46"/>
      <c r="BH504" s="46"/>
      <c r="BI504" s="46"/>
      <c r="BJ504" s="46"/>
      <c r="BK504" s="46"/>
      <c r="BL504" s="46"/>
      <c r="BN504" s="46"/>
      <c r="BO504" s="46"/>
      <c r="BP504" s="46"/>
      <c r="BQ504" s="94"/>
      <c r="BR504" s="46"/>
      <c r="BS504" s="46"/>
      <c r="BT504" s="46"/>
      <c r="BU504" s="46"/>
      <c r="BV504" s="46"/>
      <c r="BW504" s="46"/>
    </row>
    <row r="505" spans="2:75">
      <c r="B505" s="46"/>
      <c r="C505" s="46"/>
      <c r="D505" s="46"/>
      <c r="E505" s="46"/>
      <c r="F505" s="46"/>
      <c r="G505" s="46"/>
      <c r="H505" s="46"/>
      <c r="BA505" s="46"/>
      <c r="BB505" s="46"/>
      <c r="BC505" s="46"/>
      <c r="BD505" s="46"/>
      <c r="BE505" s="46"/>
      <c r="BF505" s="46"/>
      <c r="BG505" s="46"/>
      <c r="BH505" s="46"/>
      <c r="BI505" s="46"/>
      <c r="BJ505" s="46"/>
      <c r="BK505" s="46"/>
      <c r="BL505" s="46"/>
      <c r="BN505" s="46"/>
      <c r="BO505" s="46"/>
      <c r="BP505" s="46"/>
      <c r="BQ505" s="94"/>
      <c r="BR505" s="46"/>
      <c r="BS505" s="46"/>
      <c r="BT505" s="46"/>
      <c r="BU505" s="46"/>
      <c r="BV505" s="46"/>
      <c r="BW505" s="46"/>
    </row>
    <row r="506" spans="2:75">
      <c r="B506" s="46"/>
      <c r="C506" s="46"/>
      <c r="D506" s="46"/>
      <c r="E506" s="46"/>
      <c r="F506" s="46"/>
      <c r="G506" s="46"/>
      <c r="H506" s="46"/>
      <c r="BA506" s="46"/>
      <c r="BB506" s="46"/>
      <c r="BC506" s="46"/>
      <c r="BD506" s="46"/>
      <c r="BE506" s="46"/>
      <c r="BF506" s="46"/>
      <c r="BG506" s="46"/>
      <c r="BH506" s="46"/>
      <c r="BI506" s="46"/>
      <c r="BJ506" s="46"/>
      <c r="BK506" s="46"/>
      <c r="BL506" s="46"/>
      <c r="BN506" s="46"/>
      <c r="BO506" s="46"/>
      <c r="BP506" s="46"/>
      <c r="BQ506" s="94"/>
      <c r="BR506" s="46"/>
      <c r="BS506" s="46"/>
      <c r="BT506" s="46"/>
      <c r="BU506" s="46"/>
      <c r="BV506" s="46"/>
      <c r="BW506" s="46"/>
    </row>
    <row r="507" spans="2:75">
      <c r="B507" s="46"/>
      <c r="C507" s="46"/>
      <c r="D507" s="46"/>
      <c r="E507" s="46"/>
      <c r="F507" s="46"/>
      <c r="G507" s="46"/>
      <c r="H507" s="46"/>
      <c r="BA507" s="46"/>
      <c r="BB507" s="46"/>
      <c r="BC507" s="46"/>
      <c r="BD507" s="46"/>
      <c r="BE507" s="46"/>
      <c r="BF507" s="46"/>
      <c r="BG507" s="46"/>
      <c r="BH507" s="46"/>
      <c r="BI507" s="46"/>
      <c r="BJ507" s="46"/>
      <c r="BK507" s="46"/>
      <c r="BL507" s="46"/>
      <c r="BN507" s="46"/>
      <c r="BO507" s="46"/>
      <c r="BP507" s="46"/>
      <c r="BQ507" s="94"/>
      <c r="BR507" s="46"/>
      <c r="BS507" s="46"/>
      <c r="BT507" s="46"/>
      <c r="BU507" s="46"/>
      <c r="BV507" s="46"/>
      <c r="BW507" s="46"/>
    </row>
    <row r="508" spans="2:75">
      <c r="B508" s="46"/>
      <c r="C508" s="46"/>
      <c r="D508" s="46"/>
      <c r="E508" s="46"/>
      <c r="F508" s="46"/>
      <c r="G508" s="46"/>
      <c r="H508" s="46"/>
      <c r="BA508" s="46"/>
      <c r="BB508" s="46"/>
      <c r="BC508" s="46"/>
      <c r="BD508" s="46"/>
      <c r="BE508" s="46"/>
      <c r="BF508" s="46"/>
      <c r="BG508" s="46"/>
      <c r="BH508" s="46"/>
      <c r="BI508" s="46"/>
      <c r="BJ508" s="46"/>
      <c r="BK508" s="46"/>
      <c r="BL508" s="46"/>
      <c r="BN508" s="46"/>
      <c r="BO508" s="46"/>
      <c r="BP508" s="46"/>
      <c r="BQ508" s="94"/>
      <c r="BR508" s="46"/>
      <c r="BS508" s="46"/>
      <c r="BT508" s="46"/>
      <c r="BU508" s="46"/>
      <c r="BV508" s="46"/>
      <c r="BW508" s="46"/>
    </row>
    <row r="509" spans="2:75">
      <c r="B509" s="46"/>
      <c r="C509" s="46"/>
      <c r="D509" s="46"/>
      <c r="E509" s="46"/>
      <c r="F509" s="46"/>
      <c r="G509" s="46"/>
      <c r="H509" s="46"/>
      <c r="BA509" s="46"/>
      <c r="BB509" s="46"/>
      <c r="BC509" s="46"/>
      <c r="BD509" s="46"/>
      <c r="BE509" s="46"/>
      <c r="BF509" s="46"/>
      <c r="BG509" s="46"/>
      <c r="BH509" s="46"/>
      <c r="BI509" s="46"/>
      <c r="BJ509" s="46"/>
      <c r="BK509" s="46"/>
      <c r="BL509" s="46"/>
      <c r="BN509" s="46"/>
      <c r="BO509" s="46"/>
      <c r="BP509" s="46"/>
      <c r="BQ509" s="94"/>
      <c r="BR509" s="46"/>
      <c r="BS509" s="46"/>
      <c r="BT509" s="46"/>
      <c r="BU509" s="46"/>
      <c r="BV509" s="46"/>
      <c r="BW509" s="46"/>
    </row>
    <row r="510" spans="2:75">
      <c r="B510" s="46"/>
      <c r="C510" s="46"/>
      <c r="D510" s="46"/>
      <c r="E510" s="46"/>
      <c r="F510" s="46"/>
      <c r="G510" s="46"/>
      <c r="H510" s="46"/>
      <c r="BA510" s="46"/>
      <c r="BB510" s="46"/>
      <c r="BC510" s="46"/>
      <c r="BD510" s="46"/>
      <c r="BE510" s="46"/>
      <c r="BF510" s="46"/>
      <c r="BG510" s="46"/>
      <c r="BH510" s="46"/>
      <c r="BI510" s="46"/>
      <c r="BJ510" s="46"/>
      <c r="BK510" s="46"/>
      <c r="BL510" s="46"/>
      <c r="BN510" s="46"/>
      <c r="BO510" s="46"/>
      <c r="BP510" s="46"/>
      <c r="BQ510" s="94"/>
      <c r="BR510" s="46"/>
      <c r="BS510" s="46"/>
      <c r="BT510" s="46"/>
      <c r="BU510" s="46"/>
      <c r="BV510" s="46"/>
      <c r="BW510" s="46"/>
    </row>
    <row r="511" spans="2:75">
      <c r="B511" s="46"/>
      <c r="C511" s="46"/>
      <c r="D511" s="46"/>
      <c r="E511" s="46"/>
      <c r="F511" s="46"/>
      <c r="G511" s="46"/>
      <c r="H511" s="46"/>
      <c r="BA511" s="46"/>
      <c r="BB511" s="46"/>
      <c r="BC511" s="46"/>
      <c r="BD511" s="46"/>
      <c r="BE511" s="46"/>
      <c r="BF511" s="46"/>
      <c r="BG511" s="46"/>
      <c r="BH511" s="46"/>
      <c r="BI511" s="46"/>
      <c r="BJ511" s="46"/>
      <c r="BK511" s="46"/>
      <c r="BL511" s="46"/>
      <c r="BN511" s="46"/>
      <c r="BO511" s="46"/>
      <c r="BP511" s="46"/>
      <c r="BQ511" s="94"/>
      <c r="BR511" s="46"/>
      <c r="BS511" s="46"/>
      <c r="BT511" s="46"/>
      <c r="BU511" s="46"/>
      <c r="BV511" s="46"/>
      <c r="BW511" s="46"/>
    </row>
    <row r="512" spans="2:75">
      <c r="B512" s="46"/>
      <c r="C512" s="46"/>
      <c r="D512" s="46"/>
      <c r="E512" s="46"/>
      <c r="F512" s="46"/>
      <c r="G512" s="46"/>
      <c r="H512" s="46"/>
      <c r="BA512" s="46"/>
      <c r="BB512" s="46"/>
      <c r="BC512" s="46"/>
      <c r="BD512" s="46"/>
      <c r="BE512" s="46"/>
      <c r="BF512" s="46"/>
      <c r="BG512" s="46"/>
      <c r="BH512" s="46"/>
      <c r="BI512" s="46"/>
      <c r="BJ512" s="46"/>
      <c r="BK512" s="46"/>
      <c r="BL512" s="46"/>
      <c r="BN512" s="46"/>
      <c r="BO512" s="46"/>
      <c r="BP512" s="46"/>
      <c r="BQ512" s="94"/>
      <c r="BR512" s="46"/>
      <c r="BS512" s="46"/>
      <c r="BT512" s="46"/>
      <c r="BU512" s="46"/>
      <c r="BV512" s="46"/>
      <c r="BW512" s="46"/>
    </row>
    <row r="513" spans="2:75">
      <c r="B513" s="46"/>
      <c r="C513" s="46"/>
      <c r="D513" s="46"/>
      <c r="E513" s="46"/>
      <c r="F513" s="46"/>
      <c r="G513" s="46"/>
      <c r="H513" s="46"/>
      <c r="BA513" s="46"/>
      <c r="BB513" s="46"/>
      <c r="BC513" s="46"/>
      <c r="BD513" s="46"/>
      <c r="BE513" s="46"/>
      <c r="BF513" s="46"/>
      <c r="BG513" s="46"/>
      <c r="BH513" s="46"/>
      <c r="BI513" s="46"/>
      <c r="BJ513" s="46"/>
      <c r="BK513" s="46"/>
      <c r="BL513" s="46"/>
      <c r="BN513" s="46"/>
      <c r="BO513" s="46"/>
      <c r="BP513" s="46"/>
      <c r="BQ513" s="94"/>
      <c r="BR513" s="46"/>
      <c r="BS513" s="46"/>
      <c r="BT513" s="46"/>
      <c r="BU513" s="46"/>
      <c r="BV513" s="46"/>
      <c r="BW513" s="46"/>
    </row>
    <row r="514" spans="2:75">
      <c r="B514" s="46"/>
      <c r="C514" s="46"/>
      <c r="D514" s="46"/>
      <c r="E514" s="46"/>
      <c r="F514" s="46"/>
      <c r="G514" s="46"/>
      <c r="H514" s="46"/>
      <c r="BA514" s="46"/>
      <c r="BB514" s="46"/>
      <c r="BC514" s="46"/>
      <c r="BD514" s="46"/>
      <c r="BE514" s="46"/>
      <c r="BF514" s="46"/>
      <c r="BG514" s="46"/>
      <c r="BH514" s="46"/>
      <c r="BI514" s="46"/>
      <c r="BJ514" s="46"/>
      <c r="BK514" s="46"/>
      <c r="BL514" s="46"/>
      <c r="BN514" s="46"/>
      <c r="BO514" s="46"/>
      <c r="BP514" s="46"/>
      <c r="BQ514" s="94"/>
      <c r="BR514" s="46"/>
      <c r="BS514" s="46"/>
      <c r="BT514" s="46"/>
      <c r="BU514" s="46"/>
      <c r="BV514" s="46"/>
      <c r="BW514" s="46"/>
    </row>
    <row r="515" spans="2:75">
      <c r="B515" s="46"/>
      <c r="C515" s="46"/>
      <c r="D515" s="46"/>
      <c r="E515" s="46"/>
      <c r="F515" s="46"/>
      <c r="G515" s="46"/>
      <c r="H515" s="46"/>
      <c r="BA515" s="46"/>
      <c r="BB515" s="46"/>
      <c r="BC515" s="46"/>
      <c r="BD515" s="46"/>
      <c r="BE515" s="46"/>
      <c r="BF515" s="46"/>
      <c r="BG515" s="46"/>
      <c r="BH515" s="46"/>
      <c r="BI515" s="46"/>
      <c r="BJ515" s="46"/>
      <c r="BK515" s="46"/>
      <c r="BL515" s="46"/>
      <c r="BN515" s="46"/>
      <c r="BO515" s="46"/>
      <c r="BP515" s="46"/>
      <c r="BQ515" s="94"/>
      <c r="BR515" s="46"/>
      <c r="BS515" s="46"/>
      <c r="BT515" s="46"/>
      <c r="BU515" s="46"/>
      <c r="BV515" s="46"/>
      <c r="BW515" s="46"/>
    </row>
    <row r="516" spans="2:75">
      <c r="B516" s="46"/>
      <c r="C516" s="46"/>
      <c r="D516" s="46"/>
      <c r="E516" s="46"/>
      <c r="F516" s="46"/>
      <c r="G516" s="46"/>
      <c r="H516" s="46"/>
      <c r="BA516" s="46"/>
      <c r="BB516" s="46"/>
      <c r="BC516" s="46"/>
      <c r="BD516" s="46"/>
      <c r="BE516" s="46"/>
      <c r="BF516" s="46"/>
      <c r="BG516" s="46"/>
      <c r="BH516" s="46"/>
      <c r="BI516" s="46"/>
      <c r="BJ516" s="46"/>
      <c r="BK516" s="46"/>
      <c r="BL516" s="46"/>
      <c r="BN516" s="46"/>
      <c r="BO516" s="46"/>
      <c r="BP516" s="46"/>
      <c r="BQ516" s="94"/>
      <c r="BR516" s="46"/>
      <c r="BS516" s="46"/>
      <c r="BT516" s="46"/>
      <c r="BU516" s="46"/>
      <c r="BV516" s="46"/>
      <c r="BW516" s="46"/>
    </row>
    <row r="517" spans="2:75">
      <c r="B517" s="46"/>
      <c r="C517" s="46"/>
      <c r="D517" s="46"/>
      <c r="E517" s="46"/>
      <c r="F517" s="46"/>
      <c r="G517" s="46"/>
      <c r="H517" s="46"/>
      <c r="BA517" s="46"/>
      <c r="BB517" s="46"/>
      <c r="BC517" s="46"/>
      <c r="BD517" s="46"/>
      <c r="BE517" s="46"/>
      <c r="BF517" s="46"/>
      <c r="BG517" s="46"/>
      <c r="BH517" s="46"/>
      <c r="BI517" s="46"/>
      <c r="BJ517" s="46"/>
      <c r="BK517" s="46"/>
      <c r="BL517" s="46"/>
      <c r="BN517" s="46"/>
      <c r="BO517" s="46"/>
      <c r="BP517" s="46"/>
      <c r="BQ517" s="94"/>
      <c r="BR517" s="46"/>
      <c r="BS517" s="46"/>
      <c r="BT517" s="46"/>
      <c r="BU517" s="46"/>
      <c r="BV517" s="46"/>
      <c r="BW517" s="46"/>
    </row>
    <row r="518" spans="2:75">
      <c r="B518" s="46"/>
      <c r="C518" s="46"/>
      <c r="D518" s="46"/>
      <c r="E518" s="46"/>
      <c r="F518" s="46"/>
      <c r="G518" s="46"/>
      <c r="H518" s="46"/>
      <c r="BA518" s="46"/>
      <c r="BB518" s="46"/>
      <c r="BC518" s="46"/>
      <c r="BD518" s="46"/>
      <c r="BE518" s="46"/>
      <c r="BF518" s="46"/>
      <c r="BG518" s="46"/>
      <c r="BH518" s="46"/>
      <c r="BI518" s="46"/>
      <c r="BJ518" s="46"/>
      <c r="BK518" s="46"/>
      <c r="BL518" s="46"/>
      <c r="BN518" s="46"/>
      <c r="BO518" s="46"/>
      <c r="BP518" s="46"/>
      <c r="BQ518" s="94"/>
      <c r="BR518" s="46"/>
      <c r="BS518" s="46"/>
      <c r="BT518" s="46"/>
      <c r="BU518" s="46"/>
      <c r="BV518" s="46"/>
      <c r="BW518" s="46"/>
    </row>
    <row r="519" spans="2:75">
      <c r="B519" s="46"/>
      <c r="C519" s="46"/>
      <c r="D519" s="46"/>
      <c r="E519" s="46"/>
      <c r="F519" s="46"/>
      <c r="G519" s="46"/>
      <c r="H519" s="46"/>
      <c r="BA519" s="46"/>
      <c r="BB519" s="46"/>
      <c r="BC519" s="46"/>
      <c r="BD519" s="46"/>
      <c r="BE519" s="46"/>
      <c r="BF519" s="46"/>
      <c r="BG519" s="46"/>
      <c r="BH519" s="46"/>
      <c r="BI519" s="46"/>
      <c r="BJ519" s="46"/>
      <c r="BK519" s="46"/>
      <c r="BL519" s="46"/>
      <c r="BN519" s="46"/>
      <c r="BO519" s="46"/>
      <c r="BP519" s="46"/>
      <c r="BQ519" s="94"/>
      <c r="BR519" s="46"/>
      <c r="BS519" s="46"/>
      <c r="BT519" s="46"/>
      <c r="BU519" s="46"/>
      <c r="BV519" s="46"/>
      <c r="BW519" s="46"/>
    </row>
    <row r="520" spans="2:75">
      <c r="B520" s="46"/>
      <c r="C520" s="46"/>
      <c r="D520" s="46"/>
      <c r="E520" s="46"/>
      <c r="F520" s="46"/>
      <c r="G520" s="46"/>
      <c r="H520" s="46"/>
      <c r="BA520" s="46"/>
      <c r="BB520" s="46"/>
      <c r="BC520" s="46"/>
      <c r="BD520" s="46"/>
      <c r="BE520" s="46"/>
      <c r="BF520" s="46"/>
      <c r="BG520" s="46"/>
      <c r="BH520" s="46"/>
      <c r="BI520" s="46"/>
      <c r="BJ520" s="46"/>
      <c r="BK520" s="46"/>
      <c r="BL520" s="46"/>
      <c r="BN520" s="46"/>
      <c r="BO520" s="46"/>
      <c r="BP520" s="46"/>
      <c r="BQ520" s="94"/>
      <c r="BR520" s="46"/>
      <c r="BS520" s="46"/>
      <c r="BT520" s="46"/>
      <c r="BU520" s="46"/>
      <c r="BV520" s="46"/>
      <c r="BW520" s="46"/>
    </row>
    <row r="521" spans="2:75">
      <c r="B521" s="46"/>
      <c r="C521" s="46"/>
      <c r="D521" s="46"/>
      <c r="E521" s="46"/>
      <c r="F521" s="46"/>
      <c r="G521" s="46"/>
      <c r="H521" s="46"/>
      <c r="BA521" s="46"/>
      <c r="BB521" s="46"/>
      <c r="BC521" s="46"/>
      <c r="BD521" s="46"/>
      <c r="BE521" s="46"/>
      <c r="BF521" s="46"/>
      <c r="BG521" s="46"/>
      <c r="BH521" s="46"/>
      <c r="BI521" s="46"/>
      <c r="BJ521" s="46"/>
      <c r="BK521" s="46"/>
      <c r="BL521" s="46"/>
      <c r="BN521" s="46"/>
      <c r="BO521" s="46"/>
      <c r="BP521" s="46"/>
      <c r="BQ521" s="94"/>
      <c r="BR521" s="46"/>
      <c r="BS521" s="46"/>
      <c r="BT521" s="46"/>
      <c r="BU521" s="46"/>
      <c r="BV521" s="46"/>
      <c r="BW521" s="46"/>
    </row>
    <row r="522" spans="2:75">
      <c r="B522" s="46"/>
      <c r="C522" s="46"/>
      <c r="D522" s="46"/>
      <c r="E522" s="46"/>
      <c r="F522" s="46"/>
      <c r="G522" s="46"/>
      <c r="H522" s="46"/>
      <c r="BA522" s="46"/>
      <c r="BB522" s="46"/>
      <c r="BC522" s="46"/>
      <c r="BD522" s="46"/>
      <c r="BE522" s="46"/>
      <c r="BF522" s="46"/>
      <c r="BG522" s="46"/>
      <c r="BH522" s="46"/>
      <c r="BI522" s="46"/>
      <c r="BJ522" s="46"/>
      <c r="BK522" s="46"/>
      <c r="BL522" s="46"/>
      <c r="BN522" s="46"/>
      <c r="BO522" s="46"/>
      <c r="BP522" s="46"/>
      <c r="BQ522" s="94"/>
      <c r="BR522" s="46"/>
      <c r="BS522" s="46"/>
      <c r="BT522" s="46"/>
      <c r="BU522" s="46"/>
      <c r="BV522" s="46"/>
      <c r="BW522" s="46"/>
    </row>
    <row r="523" spans="2:75">
      <c r="B523" s="46"/>
      <c r="C523" s="46"/>
      <c r="D523" s="46"/>
      <c r="E523" s="46"/>
      <c r="F523" s="46"/>
      <c r="G523" s="46"/>
      <c r="H523" s="46"/>
      <c r="BA523" s="46"/>
      <c r="BB523" s="46"/>
      <c r="BC523" s="46"/>
      <c r="BD523" s="46"/>
      <c r="BE523" s="46"/>
      <c r="BF523" s="46"/>
      <c r="BG523" s="46"/>
      <c r="BH523" s="46"/>
      <c r="BI523" s="46"/>
      <c r="BJ523" s="46"/>
      <c r="BK523" s="46"/>
      <c r="BL523" s="46"/>
      <c r="BN523" s="46"/>
      <c r="BO523" s="46"/>
      <c r="BP523" s="46"/>
      <c r="BQ523" s="94"/>
      <c r="BR523" s="46"/>
      <c r="BS523" s="46"/>
      <c r="BT523" s="46"/>
      <c r="BU523" s="46"/>
      <c r="BV523" s="46"/>
      <c r="BW523" s="46"/>
    </row>
    <row r="524" spans="2:75">
      <c r="B524" s="46"/>
      <c r="C524" s="46"/>
      <c r="D524" s="46"/>
      <c r="E524" s="46"/>
      <c r="F524" s="46"/>
      <c r="G524" s="46"/>
      <c r="H524" s="46"/>
      <c r="BA524" s="46"/>
      <c r="BB524" s="46"/>
      <c r="BC524" s="46"/>
      <c r="BD524" s="46"/>
      <c r="BE524" s="46"/>
      <c r="BF524" s="46"/>
      <c r="BG524" s="46"/>
      <c r="BH524" s="46"/>
      <c r="BI524" s="46"/>
      <c r="BJ524" s="46"/>
      <c r="BK524" s="46"/>
      <c r="BL524" s="46"/>
      <c r="BN524" s="46"/>
      <c r="BO524" s="46"/>
      <c r="BP524" s="46"/>
      <c r="BQ524" s="94"/>
      <c r="BR524" s="46"/>
      <c r="BS524" s="46"/>
      <c r="BT524" s="46"/>
      <c r="BU524" s="46"/>
      <c r="BV524" s="46"/>
      <c r="BW524" s="46"/>
    </row>
    <row r="525" spans="2:75">
      <c r="B525" s="46"/>
      <c r="C525" s="46"/>
      <c r="D525" s="46"/>
      <c r="E525" s="46"/>
      <c r="F525" s="46"/>
      <c r="G525" s="46"/>
      <c r="H525" s="46"/>
      <c r="BA525" s="46"/>
      <c r="BB525" s="46"/>
      <c r="BC525" s="46"/>
      <c r="BD525" s="46"/>
      <c r="BE525" s="46"/>
      <c r="BF525" s="46"/>
      <c r="BG525" s="46"/>
      <c r="BH525" s="46"/>
      <c r="BI525" s="46"/>
      <c r="BJ525" s="46"/>
      <c r="BK525" s="46"/>
      <c r="BL525" s="46"/>
      <c r="BN525" s="46"/>
      <c r="BO525" s="46"/>
      <c r="BP525" s="46"/>
      <c r="BQ525" s="94"/>
      <c r="BR525" s="46"/>
      <c r="BS525" s="46"/>
      <c r="BT525" s="46"/>
      <c r="BU525" s="46"/>
      <c r="BV525" s="46"/>
      <c r="BW525" s="46"/>
    </row>
    <row r="526" spans="2:75">
      <c r="B526" s="46"/>
      <c r="C526" s="46"/>
      <c r="D526" s="46"/>
      <c r="E526" s="46"/>
      <c r="F526" s="46"/>
      <c r="G526" s="46"/>
      <c r="H526" s="46"/>
      <c r="BA526" s="46"/>
      <c r="BB526" s="46"/>
      <c r="BC526" s="46"/>
      <c r="BD526" s="46"/>
      <c r="BE526" s="46"/>
      <c r="BF526" s="46"/>
      <c r="BG526" s="46"/>
      <c r="BH526" s="46"/>
      <c r="BI526" s="46"/>
      <c r="BJ526" s="46"/>
      <c r="BK526" s="46"/>
      <c r="BL526" s="46"/>
      <c r="BN526" s="46"/>
      <c r="BO526" s="46"/>
      <c r="BP526" s="46"/>
      <c r="BQ526" s="94"/>
      <c r="BR526" s="46"/>
      <c r="BS526" s="46"/>
      <c r="BT526" s="46"/>
      <c r="BU526" s="46"/>
      <c r="BV526" s="46"/>
      <c r="BW526" s="46"/>
    </row>
    <row r="527" spans="2:75">
      <c r="B527" s="46"/>
      <c r="C527" s="46"/>
      <c r="D527" s="46"/>
      <c r="E527" s="46"/>
      <c r="F527" s="46"/>
      <c r="G527" s="46"/>
      <c r="H527" s="46"/>
      <c r="BA527" s="46"/>
      <c r="BB527" s="46"/>
      <c r="BC527" s="46"/>
      <c r="BD527" s="46"/>
      <c r="BE527" s="46"/>
      <c r="BF527" s="46"/>
      <c r="BG527" s="46"/>
      <c r="BH527" s="46"/>
      <c r="BI527" s="46"/>
      <c r="BJ527" s="46"/>
      <c r="BK527" s="46"/>
      <c r="BL527" s="46"/>
      <c r="BN527" s="46"/>
      <c r="BO527" s="46"/>
      <c r="BP527" s="46"/>
      <c r="BQ527" s="94"/>
      <c r="BR527" s="46"/>
      <c r="BS527" s="46"/>
      <c r="BT527" s="46"/>
      <c r="BU527" s="46"/>
      <c r="BV527" s="46"/>
      <c r="BW527" s="46"/>
    </row>
    <row r="528" spans="2:75">
      <c r="B528" s="46"/>
      <c r="C528" s="46"/>
      <c r="D528" s="46"/>
      <c r="E528" s="46"/>
      <c r="F528" s="46"/>
      <c r="G528" s="46"/>
      <c r="H528" s="46"/>
      <c r="BA528" s="46"/>
      <c r="BB528" s="46"/>
      <c r="BC528" s="46"/>
      <c r="BD528" s="46"/>
      <c r="BE528" s="46"/>
      <c r="BF528" s="46"/>
      <c r="BG528" s="46"/>
      <c r="BH528" s="46"/>
      <c r="BI528" s="46"/>
      <c r="BJ528" s="46"/>
      <c r="BK528" s="46"/>
      <c r="BL528" s="46"/>
      <c r="BN528" s="46"/>
      <c r="BO528" s="46"/>
      <c r="BP528" s="46"/>
      <c r="BQ528" s="94"/>
      <c r="BR528" s="46"/>
      <c r="BS528" s="46"/>
      <c r="BT528" s="46"/>
      <c r="BU528" s="46"/>
      <c r="BV528" s="46"/>
      <c r="BW528" s="46"/>
    </row>
    <row r="529" spans="2:75">
      <c r="B529" s="46"/>
      <c r="C529" s="46"/>
      <c r="D529" s="46"/>
      <c r="E529" s="46"/>
      <c r="F529" s="46"/>
      <c r="G529" s="46"/>
      <c r="H529" s="46"/>
      <c r="BA529" s="46"/>
      <c r="BB529" s="46"/>
      <c r="BC529" s="46"/>
      <c r="BD529" s="46"/>
      <c r="BE529" s="46"/>
      <c r="BF529" s="46"/>
      <c r="BG529" s="46"/>
      <c r="BH529" s="46"/>
      <c r="BI529" s="46"/>
      <c r="BJ529" s="46"/>
      <c r="BK529" s="46"/>
      <c r="BL529" s="46"/>
      <c r="BN529" s="46"/>
      <c r="BO529" s="46"/>
      <c r="BP529" s="46"/>
      <c r="BQ529" s="94"/>
      <c r="BR529" s="46"/>
      <c r="BS529" s="46"/>
      <c r="BT529" s="46"/>
      <c r="BU529" s="46"/>
      <c r="BV529" s="46"/>
      <c r="BW529" s="46"/>
    </row>
    <row r="530" spans="2:75">
      <c r="B530" s="46"/>
      <c r="C530" s="46"/>
      <c r="D530" s="46"/>
      <c r="E530" s="46"/>
      <c r="F530" s="46"/>
      <c r="G530" s="46"/>
      <c r="H530" s="46"/>
      <c r="BA530" s="46"/>
      <c r="BB530" s="46"/>
      <c r="BC530" s="46"/>
      <c r="BD530" s="46"/>
      <c r="BE530" s="46"/>
      <c r="BF530" s="46"/>
      <c r="BG530" s="46"/>
      <c r="BH530" s="46"/>
      <c r="BI530" s="46"/>
      <c r="BJ530" s="46"/>
      <c r="BK530" s="46"/>
      <c r="BL530" s="46"/>
      <c r="BN530" s="46"/>
      <c r="BO530" s="46"/>
      <c r="BP530" s="46"/>
      <c r="BQ530" s="94"/>
      <c r="BR530" s="46"/>
      <c r="BS530" s="46"/>
      <c r="BT530" s="46"/>
      <c r="BU530" s="46"/>
      <c r="BV530" s="46"/>
      <c r="BW530" s="46"/>
    </row>
    <row r="531" spans="2:75">
      <c r="B531" s="46"/>
      <c r="C531" s="46"/>
      <c r="D531" s="46"/>
      <c r="E531" s="46"/>
      <c r="F531" s="46"/>
      <c r="G531" s="46"/>
      <c r="H531" s="46"/>
      <c r="BA531" s="46"/>
      <c r="BB531" s="46"/>
      <c r="BC531" s="46"/>
      <c r="BD531" s="46"/>
      <c r="BE531" s="46"/>
      <c r="BF531" s="46"/>
      <c r="BG531" s="46"/>
      <c r="BH531" s="46"/>
      <c r="BI531" s="46"/>
      <c r="BJ531" s="46"/>
      <c r="BK531" s="46"/>
      <c r="BL531" s="46"/>
      <c r="BN531" s="46"/>
      <c r="BO531" s="46"/>
      <c r="BP531" s="46"/>
      <c r="BQ531" s="94"/>
      <c r="BR531" s="46"/>
      <c r="BS531" s="46"/>
      <c r="BT531" s="46"/>
      <c r="BU531" s="46"/>
      <c r="BV531" s="46"/>
      <c r="BW531" s="46"/>
    </row>
    <row r="532" spans="2:75">
      <c r="B532" s="46"/>
      <c r="C532" s="46"/>
      <c r="D532" s="46"/>
      <c r="E532" s="46"/>
      <c r="F532" s="46"/>
      <c r="G532" s="46"/>
      <c r="H532" s="46"/>
      <c r="BA532" s="46"/>
      <c r="BB532" s="46"/>
      <c r="BC532" s="46"/>
      <c r="BD532" s="46"/>
      <c r="BE532" s="46"/>
      <c r="BF532" s="46"/>
      <c r="BG532" s="46"/>
      <c r="BH532" s="46"/>
      <c r="BI532" s="46"/>
      <c r="BJ532" s="46"/>
      <c r="BK532" s="46"/>
      <c r="BL532" s="46"/>
      <c r="BN532" s="46"/>
      <c r="BO532" s="46"/>
      <c r="BP532" s="46"/>
      <c r="BQ532" s="94"/>
      <c r="BR532" s="46"/>
      <c r="BS532" s="46"/>
      <c r="BT532" s="46"/>
      <c r="BU532" s="46"/>
      <c r="BV532" s="46"/>
      <c r="BW532" s="46"/>
    </row>
    <row r="533" spans="2:75">
      <c r="B533" s="46"/>
      <c r="C533" s="46"/>
      <c r="D533" s="46"/>
      <c r="E533" s="46"/>
      <c r="F533" s="46"/>
      <c r="G533" s="46"/>
      <c r="H533" s="46"/>
      <c r="BA533" s="46"/>
      <c r="BB533" s="46"/>
      <c r="BC533" s="46"/>
      <c r="BD533" s="46"/>
      <c r="BE533" s="46"/>
      <c r="BF533" s="46"/>
      <c r="BG533" s="46"/>
      <c r="BH533" s="46"/>
      <c r="BI533" s="46"/>
      <c r="BJ533" s="46"/>
      <c r="BK533" s="46"/>
      <c r="BL533" s="46"/>
      <c r="BN533" s="46"/>
      <c r="BO533" s="46"/>
      <c r="BP533" s="46"/>
      <c r="BQ533" s="94"/>
      <c r="BR533" s="46"/>
      <c r="BS533" s="46"/>
      <c r="BT533" s="46"/>
      <c r="BU533" s="46"/>
      <c r="BV533" s="46"/>
      <c r="BW533" s="46"/>
    </row>
    <row r="534" spans="2:75">
      <c r="B534" s="46"/>
      <c r="C534" s="46"/>
      <c r="D534" s="46"/>
      <c r="E534" s="46"/>
      <c r="F534" s="46"/>
      <c r="G534" s="46"/>
      <c r="H534" s="46"/>
      <c r="BA534" s="46"/>
      <c r="BB534" s="46"/>
      <c r="BC534" s="46"/>
      <c r="BD534" s="46"/>
      <c r="BE534" s="46"/>
      <c r="BF534" s="46"/>
      <c r="BG534" s="46"/>
      <c r="BH534" s="46"/>
      <c r="BI534" s="46"/>
      <c r="BJ534" s="46"/>
      <c r="BK534" s="46"/>
      <c r="BL534" s="46"/>
      <c r="BN534" s="46"/>
      <c r="BO534" s="46"/>
      <c r="BP534" s="46"/>
      <c r="BQ534" s="94"/>
      <c r="BR534" s="46"/>
      <c r="BS534" s="46"/>
      <c r="BT534" s="46"/>
      <c r="BU534" s="46"/>
      <c r="BV534" s="46"/>
      <c r="BW534" s="46"/>
    </row>
    <row r="535" spans="2:75">
      <c r="B535" s="46"/>
      <c r="C535" s="46"/>
      <c r="D535" s="46"/>
      <c r="E535" s="46"/>
      <c r="F535" s="46"/>
      <c r="G535" s="46"/>
      <c r="H535" s="46"/>
      <c r="BA535" s="46"/>
      <c r="BB535" s="46"/>
      <c r="BC535" s="46"/>
      <c r="BD535" s="46"/>
      <c r="BE535" s="46"/>
      <c r="BF535" s="46"/>
      <c r="BG535" s="46"/>
      <c r="BH535" s="46"/>
      <c r="BI535" s="46"/>
      <c r="BJ535" s="46"/>
      <c r="BK535" s="46"/>
      <c r="BL535" s="46"/>
      <c r="BN535" s="46"/>
      <c r="BO535" s="46"/>
      <c r="BP535" s="46"/>
      <c r="BQ535" s="94"/>
      <c r="BR535" s="46"/>
      <c r="BS535" s="46"/>
      <c r="BT535" s="46"/>
      <c r="BU535" s="46"/>
      <c r="BV535" s="46"/>
      <c r="BW535" s="46"/>
    </row>
    <row r="536" spans="2:75">
      <c r="B536" s="46"/>
      <c r="C536" s="46"/>
      <c r="D536" s="46"/>
      <c r="E536" s="46"/>
      <c r="F536" s="46"/>
      <c r="G536" s="46"/>
      <c r="H536" s="46"/>
      <c r="BA536" s="46"/>
      <c r="BB536" s="46"/>
      <c r="BC536" s="46"/>
      <c r="BD536" s="46"/>
      <c r="BE536" s="46"/>
      <c r="BF536" s="46"/>
      <c r="BG536" s="46"/>
      <c r="BH536" s="46"/>
      <c r="BI536" s="46"/>
      <c r="BJ536" s="46"/>
      <c r="BK536" s="46"/>
      <c r="BL536" s="46"/>
      <c r="BN536" s="46"/>
      <c r="BO536" s="46"/>
      <c r="BP536" s="46"/>
      <c r="BQ536" s="94"/>
      <c r="BR536" s="46"/>
      <c r="BS536" s="46"/>
      <c r="BT536" s="46"/>
      <c r="BU536" s="46"/>
      <c r="BV536" s="46"/>
      <c r="BW536" s="46"/>
    </row>
    <row r="537" spans="2:75">
      <c r="B537" s="46"/>
      <c r="C537" s="46"/>
      <c r="D537" s="46"/>
      <c r="E537" s="46"/>
      <c r="F537" s="46"/>
      <c r="G537" s="46"/>
      <c r="H537" s="46"/>
      <c r="BA537" s="46"/>
      <c r="BB537" s="46"/>
      <c r="BC537" s="46"/>
      <c r="BD537" s="46"/>
      <c r="BE537" s="46"/>
      <c r="BF537" s="46"/>
      <c r="BG537" s="46"/>
      <c r="BH537" s="46"/>
      <c r="BI537" s="46"/>
      <c r="BJ537" s="46"/>
      <c r="BK537" s="46"/>
      <c r="BL537" s="46"/>
      <c r="BN537" s="46"/>
      <c r="BO537" s="46"/>
      <c r="BP537" s="46"/>
      <c r="BQ537" s="94"/>
      <c r="BR537" s="46"/>
      <c r="BS537" s="46"/>
      <c r="BT537" s="46"/>
      <c r="BU537" s="46"/>
      <c r="BV537" s="46"/>
      <c r="BW537" s="46"/>
    </row>
    <row r="538" spans="2:75">
      <c r="B538" s="46"/>
      <c r="C538" s="46"/>
      <c r="D538" s="46"/>
      <c r="E538" s="46"/>
      <c r="F538" s="46"/>
      <c r="G538" s="46"/>
      <c r="H538" s="46"/>
      <c r="BA538" s="46"/>
      <c r="BB538" s="46"/>
      <c r="BC538" s="46"/>
      <c r="BD538" s="46"/>
      <c r="BE538" s="46"/>
      <c r="BF538" s="46"/>
      <c r="BG538" s="46"/>
      <c r="BH538" s="46"/>
      <c r="BI538" s="46"/>
      <c r="BJ538" s="46"/>
      <c r="BK538" s="46"/>
      <c r="BL538" s="46"/>
      <c r="BN538" s="46"/>
      <c r="BO538" s="46"/>
      <c r="BP538" s="46"/>
      <c r="BQ538" s="94"/>
      <c r="BR538" s="46"/>
      <c r="BS538" s="46"/>
      <c r="BT538" s="46"/>
      <c r="BU538" s="46"/>
      <c r="BV538" s="46"/>
      <c r="BW538" s="46"/>
    </row>
    <row r="539" spans="2:75">
      <c r="B539" s="46"/>
      <c r="C539" s="46"/>
      <c r="D539" s="46"/>
      <c r="E539" s="46"/>
      <c r="F539" s="46"/>
      <c r="G539" s="46"/>
      <c r="H539" s="46"/>
      <c r="BA539" s="46"/>
      <c r="BB539" s="46"/>
      <c r="BC539" s="46"/>
      <c r="BD539" s="46"/>
      <c r="BE539" s="46"/>
      <c r="BF539" s="46"/>
      <c r="BG539" s="46"/>
      <c r="BH539" s="46"/>
      <c r="BI539" s="46"/>
      <c r="BJ539" s="46"/>
      <c r="BK539" s="46"/>
      <c r="BL539" s="46"/>
      <c r="BN539" s="46"/>
      <c r="BO539" s="46"/>
      <c r="BP539" s="46"/>
      <c r="BQ539" s="94"/>
      <c r="BR539" s="46"/>
      <c r="BS539" s="46"/>
      <c r="BT539" s="46"/>
      <c r="BU539" s="46"/>
      <c r="BV539" s="46"/>
      <c r="BW539" s="46"/>
    </row>
    <row r="540" spans="2:75">
      <c r="B540" s="46"/>
      <c r="C540" s="46"/>
      <c r="D540" s="46"/>
      <c r="E540" s="46"/>
      <c r="F540" s="46"/>
      <c r="G540" s="46"/>
      <c r="H540" s="46"/>
      <c r="BA540" s="46"/>
      <c r="BB540" s="46"/>
      <c r="BC540" s="46"/>
      <c r="BD540" s="46"/>
      <c r="BE540" s="46"/>
      <c r="BF540" s="46"/>
      <c r="BG540" s="46"/>
      <c r="BH540" s="46"/>
      <c r="BI540" s="46"/>
      <c r="BJ540" s="46"/>
      <c r="BK540" s="46"/>
      <c r="BL540" s="46"/>
      <c r="BN540" s="46"/>
      <c r="BO540" s="46"/>
      <c r="BP540" s="46"/>
      <c r="BQ540" s="94"/>
      <c r="BR540" s="46"/>
      <c r="BS540" s="46"/>
      <c r="BT540" s="46"/>
      <c r="BU540" s="46"/>
      <c r="BV540" s="46"/>
      <c r="BW540" s="46"/>
    </row>
    <row r="541" spans="2:75">
      <c r="B541" s="46"/>
      <c r="C541" s="46"/>
      <c r="D541" s="46"/>
      <c r="E541" s="46"/>
      <c r="F541" s="46"/>
      <c r="G541" s="46"/>
      <c r="H541" s="46"/>
      <c r="BA541" s="46"/>
      <c r="BB541" s="46"/>
      <c r="BC541" s="46"/>
      <c r="BD541" s="46"/>
      <c r="BE541" s="46"/>
      <c r="BF541" s="46"/>
      <c r="BG541" s="46"/>
      <c r="BH541" s="46"/>
      <c r="BI541" s="46"/>
      <c r="BJ541" s="46"/>
      <c r="BK541" s="46"/>
      <c r="BL541" s="46"/>
      <c r="BN541" s="46"/>
      <c r="BO541" s="46"/>
      <c r="BP541" s="46"/>
      <c r="BQ541" s="94"/>
      <c r="BR541" s="46"/>
      <c r="BS541" s="46"/>
      <c r="BT541" s="46"/>
      <c r="BU541" s="46"/>
      <c r="BV541" s="46"/>
      <c r="BW541" s="46"/>
    </row>
    <row r="542" spans="2:75">
      <c r="B542" s="46"/>
      <c r="C542" s="46"/>
      <c r="D542" s="46"/>
      <c r="E542" s="46"/>
      <c r="F542" s="46"/>
      <c r="G542" s="46"/>
      <c r="H542" s="46"/>
      <c r="BA542" s="46"/>
      <c r="BB542" s="46"/>
      <c r="BC542" s="46"/>
      <c r="BD542" s="46"/>
      <c r="BE542" s="46"/>
      <c r="BF542" s="46"/>
      <c r="BG542" s="46"/>
      <c r="BH542" s="46"/>
      <c r="BI542" s="46"/>
      <c r="BJ542" s="46"/>
      <c r="BK542" s="46"/>
      <c r="BL542" s="46"/>
      <c r="BN542" s="46"/>
      <c r="BO542" s="46"/>
      <c r="BP542" s="46"/>
      <c r="BQ542" s="94"/>
      <c r="BR542" s="46"/>
      <c r="BS542" s="46"/>
      <c r="BT542" s="46"/>
      <c r="BU542" s="46"/>
      <c r="BV542" s="46"/>
      <c r="BW542" s="46"/>
    </row>
    <row r="543" spans="2:75">
      <c r="B543" s="46"/>
      <c r="C543" s="46"/>
      <c r="D543" s="46"/>
      <c r="E543" s="46"/>
      <c r="F543" s="46"/>
      <c r="G543" s="46"/>
      <c r="H543" s="46"/>
      <c r="BA543" s="46"/>
      <c r="BB543" s="46"/>
      <c r="BC543" s="46"/>
      <c r="BD543" s="46"/>
      <c r="BE543" s="46"/>
      <c r="BF543" s="46"/>
      <c r="BG543" s="46"/>
      <c r="BH543" s="46"/>
      <c r="BI543" s="46"/>
      <c r="BJ543" s="46"/>
      <c r="BK543" s="46"/>
      <c r="BL543" s="46"/>
      <c r="BN543" s="46"/>
      <c r="BO543" s="46"/>
      <c r="BP543" s="46"/>
      <c r="BQ543" s="94"/>
      <c r="BR543" s="46"/>
      <c r="BS543" s="46"/>
      <c r="BT543" s="46"/>
      <c r="BU543" s="46"/>
      <c r="BV543" s="46"/>
      <c r="BW543" s="46"/>
    </row>
    <row r="544" spans="2:75">
      <c r="B544" s="46"/>
      <c r="C544" s="46"/>
      <c r="D544" s="46"/>
      <c r="E544" s="46"/>
      <c r="F544" s="46"/>
      <c r="G544" s="46"/>
      <c r="H544" s="46"/>
      <c r="BA544" s="46"/>
      <c r="BB544" s="46"/>
      <c r="BC544" s="46"/>
      <c r="BD544" s="46"/>
      <c r="BE544" s="46"/>
      <c r="BF544" s="46"/>
      <c r="BG544" s="46"/>
      <c r="BH544" s="46"/>
      <c r="BI544" s="46"/>
      <c r="BJ544" s="46"/>
      <c r="BK544" s="46"/>
      <c r="BL544" s="46"/>
      <c r="BN544" s="46"/>
      <c r="BO544" s="46"/>
      <c r="BP544" s="46"/>
      <c r="BQ544" s="94"/>
      <c r="BR544" s="46"/>
      <c r="BS544" s="46"/>
      <c r="BT544" s="46"/>
      <c r="BU544" s="46"/>
      <c r="BV544" s="46"/>
      <c r="BW544" s="46"/>
    </row>
    <row r="545" spans="2:75">
      <c r="B545" s="46"/>
      <c r="C545" s="46"/>
      <c r="D545" s="46"/>
      <c r="E545" s="46"/>
      <c r="F545" s="46"/>
      <c r="G545" s="46"/>
      <c r="H545" s="46"/>
      <c r="BA545" s="46"/>
      <c r="BB545" s="46"/>
      <c r="BC545" s="46"/>
      <c r="BD545" s="46"/>
      <c r="BE545" s="46"/>
      <c r="BF545" s="46"/>
      <c r="BG545" s="46"/>
      <c r="BH545" s="46"/>
      <c r="BI545" s="46"/>
      <c r="BJ545" s="46"/>
      <c r="BK545" s="46"/>
      <c r="BL545" s="46"/>
      <c r="BN545" s="46"/>
      <c r="BO545" s="46"/>
      <c r="BP545" s="46"/>
      <c r="BQ545" s="94"/>
      <c r="BR545" s="46"/>
      <c r="BS545" s="46"/>
      <c r="BT545" s="46"/>
      <c r="BU545" s="46"/>
      <c r="BV545" s="46"/>
      <c r="BW545" s="46"/>
    </row>
    <row r="546" spans="2:75">
      <c r="B546" s="46"/>
      <c r="C546" s="46"/>
      <c r="D546" s="46"/>
      <c r="E546" s="46"/>
      <c r="F546" s="46"/>
      <c r="G546" s="46"/>
      <c r="H546" s="46"/>
      <c r="BA546" s="46"/>
      <c r="BB546" s="46"/>
      <c r="BC546" s="46"/>
      <c r="BD546" s="46"/>
      <c r="BE546" s="46"/>
      <c r="BF546" s="46"/>
      <c r="BG546" s="46"/>
      <c r="BH546" s="46"/>
      <c r="BI546" s="46"/>
      <c r="BJ546" s="46"/>
      <c r="BK546" s="46"/>
      <c r="BL546" s="46"/>
      <c r="BN546" s="46"/>
      <c r="BO546" s="46"/>
      <c r="BP546" s="46"/>
      <c r="BQ546" s="94"/>
      <c r="BR546" s="46"/>
      <c r="BS546" s="46"/>
      <c r="BT546" s="46"/>
      <c r="BU546" s="46"/>
      <c r="BV546" s="46"/>
      <c r="BW546" s="46"/>
    </row>
    <row r="547" spans="2:75">
      <c r="B547" s="46"/>
      <c r="C547" s="46"/>
      <c r="D547" s="46"/>
      <c r="E547" s="46"/>
      <c r="F547" s="46"/>
      <c r="G547" s="46"/>
      <c r="H547" s="46"/>
      <c r="BA547" s="46"/>
      <c r="BB547" s="46"/>
      <c r="BC547" s="46"/>
      <c r="BD547" s="46"/>
      <c r="BE547" s="46"/>
      <c r="BF547" s="46"/>
      <c r="BG547" s="46"/>
      <c r="BH547" s="46"/>
      <c r="BI547" s="46"/>
      <c r="BJ547" s="46"/>
      <c r="BK547" s="46"/>
      <c r="BL547" s="46"/>
      <c r="BN547" s="46"/>
      <c r="BO547" s="46"/>
      <c r="BP547" s="46"/>
      <c r="BQ547" s="94"/>
      <c r="BR547" s="46"/>
      <c r="BS547" s="46"/>
      <c r="BT547" s="46"/>
      <c r="BU547" s="46"/>
      <c r="BV547" s="46"/>
      <c r="BW547" s="46"/>
    </row>
    <row r="548" spans="2:75">
      <c r="B548" s="46"/>
      <c r="C548" s="46"/>
      <c r="D548" s="46"/>
      <c r="E548" s="46"/>
      <c r="F548" s="46"/>
      <c r="G548" s="46"/>
      <c r="H548" s="46"/>
      <c r="BA548" s="46"/>
      <c r="BB548" s="46"/>
      <c r="BC548" s="46"/>
      <c r="BD548" s="46"/>
      <c r="BE548" s="46"/>
      <c r="BF548" s="46"/>
      <c r="BG548" s="46"/>
      <c r="BH548" s="46"/>
      <c r="BI548" s="46"/>
      <c r="BJ548" s="46"/>
      <c r="BK548" s="46"/>
      <c r="BL548" s="46"/>
      <c r="BN548" s="46"/>
      <c r="BO548" s="46"/>
      <c r="BP548" s="46"/>
      <c r="BQ548" s="94"/>
      <c r="BR548" s="46"/>
      <c r="BS548" s="46"/>
      <c r="BT548" s="46"/>
      <c r="BU548" s="46"/>
      <c r="BV548" s="46"/>
      <c r="BW548" s="46"/>
    </row>
    <row r="549" spans="2:75">
      <c r="B549" s="46"/>
      <c r="C549" s="46"/>
      <c r="D549" s="46"/>
      <c r="E549" s="46"/>
      <c r="F549" s="46"/>
      <c r="G549" s="46"/>
      <c r="H549" s="46"/>
      <c r="BA549" s="46"/>
      <c r="BB549" s="46"/>
      <c r="BC549" s="46"/>
      <c r="BD549" s="46"/>
      <c r="BE549" s="46"/>
      <c r="BF549" s="46"/>
      <c r="BG549" s="46"/>
      <c r="BH549" s="46"/>
      <c r="BI549" s="46"/>
      <c r="BJ549" s="46"/>
      <c r="BK549" s="46"/>
      <c r="BL549" s="46"/>
      <c r="BN549" s="46"/>
      <c r="BO549" s="46"/>
      <c r="BP549" s="46"/>
      <c r="BQ549" s="94"/>
      <c r="BR549" s="46"/>
      <c r="BS549" s="46"/>
      <c r="BT549" s="46"/>
      <c r="BU549" s="46"/>
      <c r="BV549" s="46"/>
      <c r="BW549" s="46"/>
    </row>
    <row r="550" spans="2:75">
      <c r="B550" s="46"/>
      <c r="C550" s="46"/>
      <c r="D550" s="46"/>
      <c r="E550" s="46"/>
      <c r="F550" s="46"/>
      <c r="G550" s="46"/>
      <c r="H550" s="46"/>
      <c r="BA550" s="46"/>
      <c r="BB550" s="46"/>
      <c r="BC550" s="46"/>
      <c r="BD550" s="46"/>
      <c r="BE550" s="46"/>
      <c r="BF550" s="46"/>
      <c r="BG550" s="46"/>
      <c r="BH550" s="46"/>
      <c r="BI550" s="46"/>
      <c r="BJ550" s="46"/>
      <c r="BK550" s="46"/>
      <c r="BL550" s="46"/>
      <c r="BN550" s="46"/>
      <c r="BO550" s="46"/>
      <c r="BP550" s="46"/>
      <c r="BQ550" s="94"/>
      <c r="BR550" s="46"/>
      <c r="BS550" s="46"/>
      <c r="BT550" s="46"/>
      <c r="BU550" s="46"/>
      <c r="BV550" s="46"/>
      <c r="BW550" s="46"/>
    </row>
    <row r="551" spans="2:75">
      <c r="B551" s="46"/>
      <c r="C551" s="46"/>
      <c r="D551" s="46"/>
      <c r="E551" s="46"/>
      <c r="F551" s="46"/>
      <c r="G551" s="46"/>
      <c r="H551" s="46"/>
      <c r="BA551" s="46"/>
      <c r="BB551" s="46"/>
      <c r="BC551" s="46"/>
      <c r="BD551" s="46"/>
      <c r="BE551" s="46"/>
      <c r="BF551" s="46"/>
      <c r="BG551" s="46"/>
      <c r="BH551" s="46"/>
      <c r="BI551" s="46"/>
      <c r="BJ551" s="46"/>
      <c r="BK551" s="46"/>
      <c r="BL551" s="46"/>
      <c r="BN551" s="46"/>
      <c r="BO551" s="46"/>
      <c r="BP551" s="46"/>
      <c r="BQ551" s="94"/>
      <c r="BR551" s="46"/>
      <c r="BS551" s="46"/>
      <c r="BT551" s="46"/>
      <c r="BU551" s="46"/>
      <c r="BV551" s="46"/>
      <c r="BW551" s="46"/>
    </row>
    <row r="552" spans="2:75">
      <c r="B552" s="46"/>
      <c r="C552" s="46"/>
      <c r="D552" s="46"/>
      <c r="E552" s="46"/>
      <c r="F552" s="46"/>
      <c r="G552" s="46"/>
      <c r="H552" s="46"/>
      <c r="BA552" s="46"/>
      <c r="BB552" s="46"/>
      <c r="BC552" s="46"/>
      <c r="BD552" s="46"/>
      <c r="BE552" s="46"/>
      <c r="BF552" s="46"/>
      <c r="BG552" s="46"/>
      <c r="BH552" s="46"/>
      <c r="BI552" s="46"/>
      <c r="BJ552" s="46"/>
      <c r="BK552" s="46"/>
      <c r="BL552" s="46"/>
      <c r="BN552" s="46"/>
      <c r="BO552" s="46"/>
      <c r="BP552" s="46"/>
      <c r="BQ552" s="94"/>
      <c r="BR552" s="46"/>
      <c r="BS552" s="46"/>
      <c r="BT552" s="46"/>
      <c r="BU552" s="46"/>
      <c r="BV552" s="46"/>
      <c r="BW552" s="46"/>
    </row>
    <row r="553" spans="2:75">
      <c r="B553" s="46"/>
      <c r="C553" s="46"/>
      <c r="D553" s="46"/>
      <c r="E553" s="46"/>
      <c r="F553" s="46"/>
      <c r="G553" s="46"/>
      <c r="H553" s="46"/>
      <c r="BA553" s="46"/>
      <c r="BB553" s="46"/>
      <c r="BC553" s="46"/>
      <c r="BD553" s="46"/>
      <c r="BE553" s="46"/>
      <c r="BF553" s="46"/>
      <c r="BG553" s="46"/>
      <c r="BH553" s="46"/>
      <c r="BI553" s="46"/>
      <c r="BJ553" s="46"/>
      <c r="BK553" s="46"/>
      <c r="BL553" s="46"/>
      <c r="BN553" s="46"/>
      <c r="BO553" s="46"/>
      <c r="BP553" s="46"/>
      <c r="BQ553" s="94"/>
      <c r="BR553" s="46"/>
      <c r="BS553" s="46"/>
      <c r="BT553" s="46"/>
      <c r="BU553" s="46"/>
      <c r="BV553" s="46"/>
      <c r="BW553" s="46"/>
    </row>
    <row r="554" spans="2:75">
      <c r="B554" s="46"/>
      <c r="C554" s="46"/>
      <c r="D554" s="46"/>
      <c r="E554" s="46"/>
      <c r="F554" s="46"/>
      <c r="G554" s="46"/>
      <c r="H554" s="46"/>
      <c r="BA554" s="46"/>
      <c r="BB554" s="46"/>
      <c r="BC554" s="46"/>
      <c r="BD554" s="46"/>
      <c r="BE554" s="46"/>
      <c r="BF554" s="46"/>
      <c r="BG554" s="46"/>
      <c r="BH554" s="46"/>
      <c r="BI554" s="46"/>
      <c r="BJ554" s="46"/>
      <c r="BK554" s="46"/>
      <c r="BL554" s="46"/>
      <c r="BN554" s="46"/>
      <c r="BO554" s="46"/>
      <c r="BP554" s="46"/>
      <c r="BQ554" s="94"/>
      <c r="BR554" s="46"/>
      <c r="BS554" s="46"/>
      <c r="BT554" s="46"/>
      <c r="BU554" s="46"/>
      <c r="BV554" s="46"/>
      <c r="BW554" s="46"/>
    </row>
    <row r="555" spans="2:75">
      <c r="B555" s="46"/>
      <c r="C555" s="46"/>
      <c r="D555" s="46"/>
      <c r="E555" s="46"/>
      <c r="F555" s="46"/>
      <c r="G555" s="46"/>
      <c r="H555" s="46"/>
      <c r="BA555" s="46"/>
      <c r="BB555" s="46"/>
      <c r="BC555" s="46"/>
      <c r="BD555" s="46"/>
      <c r="BE555" s="46"/>
      <c r="BF555" s="46"/>
      <c r="BG555" s="46"/>
      <c r="BH555" s="46"/>
      <c r="BI555" s="46"/>
      <c r="BJ555" s="46"/>
      <c r="BK555" s="46"/>
      <c r="BL555" s="46"/>
      <c r="BN555" s="46"/>
      <c r="BO555" s="46"/>
      <c r="BP555" s="46"/>
      <c r="BQ555" s="94"/>
      <c r="BR555" s="46"/>
      <c r="BS555" s="46"/>
      <c r="BT555" s="46"/>
      <c r="BU555" s="46"/>
      <c r="BV555" s="46"/>
      <c r="BW555" s="46"/>
    </row>
    <row r="556" spans="2:75">
      <c r="B556" s="46"/>
      <c r="C556" s="46"/>
      <c r="D556" s="46"/>
      <c r="E556" s="46"/>
      <c r="F556" s="46"/>
      <c r="G556" s="46"/>
      <c r="H556" s="46"/>
      <c r="BA556" s="46"/>
      <c r="BB556" s="46"/>
      <c r="BC556" s="46"/>
      <c r="BD556" s="46"/>
      <c r="BE556" s="46"/>
      <c r="BF556" s="46"/>
      <c r="BG556" s="46"/>
      <c r="BH556" s="46"/>
      <c r="BI556" s="46"/>
      <c r="BJ556" s="46"/>
      <c r="BK556" s="46"/>
      <c r="BL556" s="46"/>
      <c r="BN556" s="46"/>
      <c r="BO556" s="46"/>
      <c r="BP556" s="46"/>
      <c r="BQ556" s="94"/>
      <c r="BR556" s="46"/>
      <c r="BS556" s="46"/>
      <c r="BT556" s="46"/>
      <c r="BU556" s="46"/>
      <c r="BV556" s="46"/>
      <c r="BW556" s="46"/>
    </row>
    <row r="557" spans="2:75">
      <c r="B557" s="46"/>
      <c r="C557" s="46"/>
      <c r="D557" s="46"/>
      <c r="E557" s="46"/>
      <c r="F557" s="46"/>
      <c r="G557" s="46"/>
      <c r="H557" s="46"/>
      <c r="BA557" s="46"/>
      <c r="BB557" s="46"/>
      <c r="BC557" s="46"/>
      <c r="BD557" s="46"/>
      <c r="BE557" s="46"/>
      <c r="BF557" s="46"/>
      <c r="BG557" s="46"/>
      <c r="BH557" s="46"/>
      <c r="BI557" s="46"/>
      <c r="BJ557" s="46"/>
      <c r="BK557" s="46"/>
      <c r="BL557" s="46"/>
      <c r="BN557" s="46"/>
      <c r="BO557" s="46"/>
      <c r="BP557" s="46"/>
      <c r="BQ557" s="94"/>
      <c r="BR557" s="46"/>
      <c r="BS557" s="46"/>
      <c r="BT557" s="46"/>
      <c r="BU557" s="46"/>
      <c r="BV557" s="46"/>
      <c r="BW557" s="46"/>
    </row>
    <row r="558" spans="2:75">
      <c r="B558" s="46"/>
      <c r="C558" s="46"/>
      <c r="D558" s="46"/>
      <c r="E558" s="46"/>
      <c r="F558" s="46"/>
      <c r="G558" s="46"/>
      <c r="H558" s="46"/>
      <c r="BA558" s="46"/>
      <c r="BB558" s="46"/>
      <c r="BC558" s="46"/>
      <c r="BD558" s="46"/>
      <c r="BE558" s="46"/>
      <c r="BF558" s="46"/>
      <c r="BG558" s="46"/>
      <c r="BH558" s="46"/>
      <c r="BI558" s="46"/>
      <c r="BJ558" s="46"/>
      <c r="BK558" s="46"/>
      <c r="BL558" s="46"/>
      <c r="BN558" s="46"/>
      <c r="BO558" s="46"/>
      <c r="BP558" s="46"/>
      <c r="BQ558" s="94"/>
      <c r="BR558" s="46"/>
      <c r="BS558" s="46"/>
      <c r="BT558" s="46"/>
      <c r="BU558" s="46"/>
      <c r="BV558" s="46"/>
      <c r="BW558" s="46"/>
    </row>
    <row r="559" spans="2:75">
      <c r="B559" s="46"/>
      <c r="C559" s="46"/>
      <c r="D559" s="46"/>
      <c r="E559" s="46"/>
      <c r="F559" s="46"/>
      <c r="G559" s="46"/>
      <c r="H559" s="46"/>
      <c r="BA559" s="46"/>
      <c r="BB559" s="46"/>
      <c r="BC559" s="46"/>
      <c r="BD559" s="46"/>
      <c r="BE559" s="46"/>
      <c r="BF559" s="46"/>
      <c r="BG559" s="46"/>
      <c r="BH559" s="46"/>
      <c r="BI559" s="46"/>
      <c r="BJ559" s="46"/>
      <c r="BK559" s="46"/>
      <c r="BL559" s="46"/>
      <c r="BN559" s="46"/>
      <c r="BO559" s="46"/>
      <c r="BP559" s="46"/>
      <c r="BQ559" s="94"/>
      <c r="BR559" s="46"/>
      <c r="BS559" s="46"/>
      <c r="BT559" s="46"/>
      <c r="BU559" s="46"/>
      <c r="BV559" s="46"/>
      <c r="BW559" s="46"/>
    </row>
    <row r="560" spans="2:75">
      <c r="B560" s="46"/>
      <c r="C560" s="46"/>
      <c r="D560" s="46"/>
      <c r="E560" s="46"/>
      <c r="F560" s="46"/>
      <c r="G560" s="46"/>
      <c r="H560" s="46"/>
      <c r="BA560" s="46"/>
      <c r="BB560" s="46"/>
      <c r="BC560" s="46"/>
      <c r="BD560" s="46"/>
      <c r="BE560" s="46"/>
      <c r="BF560" s="46"/>
      <c r="BG560" s="46"/>
      <c r="BH560" s="46"/>
      <c r="BI560" s="46"/>
      <c r="BJ560" s="46"/>
      <c r="BK560" s="46"/>
      <c r="BL560" s="46"/>
      <c r="BN560" s="46"/>
      <c r="BO560" s="46"/>
      <c r="BP560" s="46"/>
      <c r="BQ560" s="94"/>
      <c r="BR560" s="46"/>
      <c r="BS560" s="46"/>
      <c r="BT560" s="46"/>
      <c r="BU560" s="46"/>
      <c r="BV560" s="46"/>
      <c r="BW560" s="46"/>
    </row>
    <row r="561" spans="2:75">
      <c r="B561" s="46"/>
      <c r="C561" s="46"/>
      <c r="D561" s="46"/>
      <c r="E561" s="46"/>
      <c r="F561" s="46"/>
      <c r="G561" s="46"/>
      <c r="H561" s="46"/>
      <c r="BA561" s="46"/>
      <c r="BB561" s="46"/>
      <c r="BC561" s="46"/>
      <c r="BD561" s="46"/>
      <c r="BE561" s="46"/>
      <c r="BF561" s="46"/>
      <c r="BG561" s="46"/>
      <c r="BH561" s="46"/>
      <c r="BI561" s="46"/>
      <c r="BJ561" s="46"/>
      <c r="BK561" s="46"/>
      <c r="BL561" s="46"/>
      <c r="BN561" s="46"/>
      <c r="BO561" s="46"/>
      <c r="BP561" s="46"/>
      <c r="BQ561" s="94"/>
      <c r="BR561" s="46"/>
      <c r="BS561" s="46"/>
      <c r="BT561" s="46"/>
      <c r="BU561" s="46"/>
      <c r="BV561" s="46"/>
      <c r="BW561" s="46"/>
    </row>
    <row r="562" spans="2:75">
      <c r="B562" s="46"/>
      <c r="C562" s="46"/>
      <c r="D562" s="46"/>
      <c r="E562" s="46"/>
      <c r="F562" s="46"/>
      <c r="G562" s="46"/>
      <c r="H562" s="46"/>
      <c r="BA562" s="46"/>
      <c r="BB562" s="46"/>
      <c r="BC562" s="46"/>
      <c r="BD562" s="46"/>
      <c r="BE562" s="46"/>
      <c r="BF562" s="46"/>
      <c r="BG562" s="46"/>
      <c r="BH562" s="46"/>
      <c r="BI562" s="46"/>
      <c r="BJ562" s="46"/>
      <c r="BK562" s="46"/>
      <c r="BL562" s="46"/>
      <c r="BN562" s="46"/>
      <c r="BO562" s="46"/>
      <c r="BP562" s="46"/>
      <c r="BQ562" s="94"/>
      <c r="BR562" s="46"/>
      <c r="BS562" s="46"/>
      <c r="BT562" s="46"/>
      <c r="BU562" s="46"/>
      <c r="BV562" s="46"/>
      <c r="BW562" s="46"/>
    </row>
    <row r="563" spans="2:75">
      <c r="B563" s="46"/>
      <c r="C563" s="46"/>
      <c r="D563" s="46"/>
      <c r="E563" s="46"/>
      <c r="F563" s="46"/>
      <c r="G563" s="46"/>
      <c r="H563" s="46"/>
      <c r="BA563" s="46"/>
      <c r="BB563" s="46"/>
      <c r="BC563" s="46"/>
      <c r="BD563" s="46"/>
      <c r="BE563" s="46"/>
      <c r="BF563" s="46"/>
      <c r="BG563" s="46"/>
      <c r="BH563" s="46"/>
      <c r="BI563" s="46"/>
      <c r="BJ563" s="46"/>
      <c r="BK563" s="46"/>
      <c r="BL563" s="46"/>
      <c r="BN563" s="46"/>
      <c r="BO563" s="46"/>
      <c r="BP563" s="46"/>
      <c r="BQ563" s="94"/>
      <c r="BR563" s="46"/>
      <c r="BS563" s="46"/>
      <c r="BT563" s="46"/>
      <c r="BU563" s="46"/>
      <c r="BV563" s="46"/>
      <c r="BW563" s="46"/>
    </row>
    <row r="564" spans="2:75">
      <c r="B564" s="46"/>
      <c r="C564" s="46"/>
      <c r="D564" s="46"/>
      <c r="E564" s="46"/>
      <c r="F564" s="46"/>
      <c r="G564" s="46"/>
      <c r="H564" s="46"/>
      <c r="BA564" s="46"/>
      <c r="BB564" s="46"/>
      <c r="BC564" s="46"/>
      <c r="BD564" s="46"/>
      <c r="BE564" s="46"/>
      <c r="BF564" s="46"/>
      <c r="BG564" s="46"/>
      <c r="BH564" s="46"/>
      <c r="BI564" s="46"/>
      <c r="BJ564" s="46"/>
      <c r="BK564" s="46"/>
      <c r="BL564" s="46"/>
      <c r="BN564" s="46"/>
      <c r="BO564" s="46"/>
      <c r="BP564" s="46"/>
      <c r="BQ564" s="94"/>
      <c r="BR564" s="46"/>
      <c r="BS564" s="46"/>
      <c r="BT564" s="46"/>
      <c r="BU564" s="46"/>
      <c r="BV564" s="46"/>
      <c r="BW564" s="46"/>
    </row>
    <row r="565" spans="2:75">
      <c r="B565" s="46"/>
      <c r="C565" s="46"/>
      <c r="D565" s="46"/>
      <c r="E565" s="46"/>
      <c r="F565" s="46"/>
      <c r="G565" s="46"/>
      <c r="H565" s="46"/>
      <c r="BA565" s="46"/>
      <c r="BB565" s="46"/>
      <c r="BC565" s="46"/>
      <c r="BD565" s="46"/>
      <c r="BE565" s="46"/>
      <c r="BF565" s="46"/>
      <c r="BG565" s="46"/>
      <c r="BH565" s="46"/>
      <c r="BI565" s="46"/>
      <c r="BJ565" s="46"/>
      <c r="BK565" s="46"/>
      <c r="BL565" s="46"/>
      <c r="BN565" s="46"/>
      <c r="BO565" s="46"/>
      <c r="BP565" s="46"/>
      <c r="BQ565" s="94"/>
      <c r="BR565" s="46"/>
      <c r="BS565" s="46"/>
      <c r="BT565" s="46"/>
      <c r="BU565" s="46"/>
      <c r="BV565" s="46"/>
      <c r="BW565" s="46"/>
    </row>
    <row r="566" spans="2:75">
      <c r="B566" s="46"/>
      <c r="C566" s="46"/>
      <c r="D566" s="46"/>
      <c r="E566" s="46"/>
      <c r="F566" s="46"/>
      <c r="G566" s="46"/>
      <c r="H566" s="46"/>
      <c r="BA566" s="46"/>
      <c r="BB566" s="46"/>
      <c r="BC566" s="46"/>
      <c r="BD566" s="46"/>
      <c r="BE566" s="46"/>
      <c r="BF566" s="46"/>
      <c r="BG566" s="46"/>
      <c r="BH566" s="46"/>
      <c r="BI566" s="46"/>
      <c r="BJ566" s="46"/>
      <c r="BK566" s="46"/>
      <c r="BL566" s="46"/>
      <c r="BN566" s="46"/>
      <c r="BO566" s="46"/>
      <c r="BP566" s="46"/>
      <c r="BQ566" s="94"/>
      <c r="BR566" s="46"/>
      <c r="BS566" s="46"/>
      <c r="BT566" s="46"/>
      <c r="BU566" s="46"/>
      <c r="BV566" s="46"/>
      <c r="BW566" s="46"/>
    </row>
    <row r="567" spans="2:75">
      <c r="B567" s="46"/>
      <c r="C567" s="46"/>
      <c r="D567" s="46"/>
      <c r="E567" s="46"/>
      <c r="F567" s="46"/>
      <c r="G567" s="46"/>
      <c r="H567" s="46"/>
      <c r="BA567" s="46"/>
      <c r="BB567" s="46"/>
      <c r="BC567" s="46"/>
      <c r="BD567" s="46"/>
      <c r="BE567" s="46"/>
      <c r="BF567" s="46"/>
      <c r="BG567" s="46"/>
      <c r="BH567" s="46"/>
      <c r="BI567" s="46"/>
      <c r="BJ567" s="46"/>
      <c r="BK567" s="46"/>
      <c r="BL567" s="46"/>
      <c r="BN567" s="46"/>
      <c r="BO567" s="46"/>
      <c r="BP567" s="46"/>
      <c r="BQ567" s="94"/>
      <c r="BR567" s="46"/>
      <c r="BS567" s="46"/>
      <c r="BT567" s="46"/>
      <c r="BU567" s="46"/>
      <c r="BV567" s="46"/>
      <c r="BW567" s="46"/>
    </row>
    <row r="568" spans="2:75">
      <c r="B568" s="46"/>
      <c r="C568" s="46"/>
      <c r="D568" s="46"/>
      <c r="E568" s="46"/>
      <c r="F568" s="46"/>
      <c r="G568" s="46"/>
      <c r="H568" s="46"/>
      <c r="BA568" s="46"/>
      <c r="BB568" s="46"/>
      <c r="BC568" s="46"/>
      <c r="BD568" s="46"/>
      <c r="BE568" s="46"/>
      <c r="BF568" s="46"/>
      <c r="BG568" s="46"/>
      <c r="BH568" s="46"/>
      <c r="BI568" s="46"/>
      <c r="BJ568" s="46"/>
      <c r="BK568" s="46"/>
      <c r="BL568" s="46"/>
      <c r="BN568" s="46"/>
      <c r="BO568" s="46"/>
      <c r="BP568" s="46"/>
      <c r="BQ568" s="94"/>
      <c r="BR568" s="46"/>
      <c r="BS568" s="46"/>
      <c r="BT568" s="46"/>
      <c r="BU568" s="46"/>
      <c r="BV568" s="46"/>
      <c r="BW568" s="46"/>
    </row>
    <row r="569" spans="2:75">
      <c r="B569" s="46"/>
      <c r="C569" s="46"/>
      <c r="D569" s="46"/>
      <c r="E569" s="46"/>
      <c r="F569" s="46"/>
      <c r="G569" s="46"/>
      <c r="H569" s="46"/>
      <c r="BA569" s="46"/>
      <c r="BB569" s="46"/>
      <c r="BC569" s="46"/>
      <c r="BD569" s="46"/>
      <c r="BE569" s="46"/>
      <c r="BF569" s="46"/>
      <c r="BG569" s="46"/>
      <c r="BH569" s="46"/>
      <c r="BI569" s="46"/>
      <c r="BJ569" s="46"/>
      <c r="BK569" s="46"/>
      <c r="BL569" s="46"/>
      <c r="BN569" s="46"/>
      <c r="BO569" s="46"/>
      <c r="BP569" s="46"/>
      <c r="BQ569" s="94"/>
      <c r="BR569" s="46"/>
      <c r="BS569" s="46"/>
      <c r="BT569" s="46"/>
      <c r="BU569" s="46"/>
      <c r="BV569" s="46"/>
      <c r="BW569" s="46"/>
    </row>
    <row r="570" spans="2:75">
      <c r="B570" s="46"/>
      <c r="C570" s="46"/>
      <c r="D570" s="46"/>
      <c r="E570" s="46"/>
      <c r="F570" s="46"/>
      <c r="G570" s="46"/>
      <c r="H570" s="46"/>
      <c r="BA570" s="46"/>
      <c r="BB570" s="46"/>
      <c r="BC570" s="46"/>
      <c r="BD570" s="46"/>
      <c r="BE570" s="46"/>
      <c r="BF570" s="46"/>
      <c r="BG570" s="46"/>
      <c r="BH570" s="46"/>
      <c r="BI570" s="46"/>
      <c r="BJ570" s="46"/>
      <c r="BK570" s="46"/>
      <c r="BL570" s="46"/>
      <c r="BN570" s="46"/>
      <c r="BO570" s="46"/>
      <c r="BP570" s="46"/>
      <c r="BQ570" s="94"/>
      <c r="BR570" s="46"/>
      <c r="BS570" s="46"/>
      <c r="BT570" s="46"/>
      <c r="BU570" s="46"/>
      <c r="BV570" s="46"/>
      <c r="BW570" s="46"/>
    </row>
    <row r="571" spans="2:75">
      <c r="B571" s="46"/>
      <c r="C571" s="46"/>
      <c r="D571" s="46"/>
      <c r="E571" s="46"/>
      <c r="F571" s="46"/>
      <c r="G571" s="46"/>
      <c r="H571" s="46"/>
      <c r="BA571" s="46"/>
      <c r="BB571" s="46"/>
      <c r="BC571" s="46"/>
      <c r="BD571" s="46"/>
      <c r="BE571" s="46"/>
      <c r="BF571" s="46"/>
      <c r="BG571" s="46"/>
      <c r="BH571" s="46"/>
      <c r="BI571" s="46"/>
      <c r="BJ571" s="46"/>
      <c r="BK571" s="46"/>
      <c r="BL571" s="46"/>
      <c r="BN571" s="46"/>
      <c r="BO571" s="46"/>
      <c r="BP571" s="46"/>
      <c r="BQ571" s="94"/>
      <c r="BR571" s="46"/>
      <c r="BS571" s="46"/>
      <c r="BT571" s="46"/>
      <c r="BU571" s="46"/>
      <c r="BV571" s="46"/>
      <c r="BW571" s="46"/>
    </row>
    <row r="572" spans="2:75">
      <c r="B572" s="46"/>
      <c r="C572" s="46"/>
      <c r="D572" s="46"/>
      <c r="E572" s="46"/>
      <c r="F572" s="46"/>
      <c r="G572" s="46"/>
      <c r="H572" s="46"/>
      <c r="BA572" s="46"/>
      <c r="BB572" s="46"/>
      <c r="BC572" s="46"/>
      <c r="BD572" s="46"/>
      <c r="BE572" s="46"/>
      <c r="BF572" s="46"/>
      <c r="BG572" s="46"/>
      <c r="BH572" s="46"/>
      <c r="BI572" s="46"/>
      <c r="BJ572" s="46"/>
      <c r="BK572" s="46"/>
      <c r="BL572" s="46"/>
      <c r="BN572" s="46"/>
      <c r="BO572" s="46"/>
      <c r="BP572" s="46"/>
      <c r="BQ572" s="94"/>
      <c r="BR572" s="46"/>
      <c r="BS572" s="46"/>
      <c r="BT572" s="46"/>
      <c r="BU572" s="46"/>
      <c r="BV572" s="46"/>
      <c r="BW572" s="46"/>
    </row>
    <row r="573" spans="2:75">
      <c r="B573" s="46"/>
      <c r="C573" s="46"/>
      <c r="D573" s="46"/>
      <c r="E573" s="46"/>
      <c r="F573" s="46"/>
      <c r="G573" s="46"/>
      <c r="H573" s="46"/>
      <c r="BA573" s="46"/>
      <c r="BB573" s="46"/>
      <c r="BC573" s="46"/>
      <c r="BD573" s="46"/>
      <c r="BE573" s="46"/>
      <c r="BF573" s="46"/>
      <c r="BG573" s="46"/>
      <c r="BH573" s="46"/>
      <c r="BI573" s="46"/>
      <c r="BJ573" s="46"/>
      <c r="BK573" s="46"/>
      <c r="BL573" s="46"/>
      <c r="BN573" s="46"/>
      <c r="BO573" s="46"/>
      <c r="BP573" s="46"/>
      <c r="BQ573" s="94"/>
      <c r="BR573" s="46"/>
      <c r="BS573" s="46"/>
      <c r="BT573" s="46"/>
      <c r="BU573" s="46"/>
      <c r="BV573" s="46"/>
      <c r="BW573" s="46"/>
    </row>
    <row r="574" spans="2:75">
      <c r="B574" s="46"/>
      <c r="C574" s="46"/>
      <c r="D574" s="46"/>
      <c r="E574" s="46"/>
      <c r="F574" s="46"/>
      <c r="G574" s="46"/>
      <c r="H574" s="46"/>
      <c r="BA574" s="46"/>
      <c r="BB574" s="46"/>
      <c r="BC574" s="46"/>
      <c r="BD574" s="46"/>
      <c r="BE574" s="46"/>
      <c r="BF574" s="46"/>
      <c r="BG574" s="46"/>
      <c r="BH574" s="46"/>
      <c r="BI574" s="46"/>
      <c r="BJ574" s="46"/>
      <c r="BK574" s="46"/>
      <c r="BL574" s="46"/>
      <c r="BN574" s="46"/>
      <c r="BO574" s="46"/>
      <c r="BP574" s="46"/>
      <c r="BQ574" s="94"/>
      <c r="BR574" s="46"/>
      <c r="BS574" s="46"/>
      <c r="BT574" s="46"/>
      <c r="BU574" s="46"/>
      <c r="BV574" s="46"/>
      <c r="BW574" s="46"/>
    </row>
    <row r="575" spans="2:75">
      <c r="B575" s="46"/>
      <c r="C575" s="46"/>
      <c r="D575" s="46"/>
      <c r="E575" s="46"/>
      <c r="F575" s="46"/>
      <c r="G575" s="46"/>
      <c r="H575" s="46"/>
      <c r="BA575" s="46"/>
      <c r="BB575" s="46"/>
      <c r="BC575" s="46"/>
      <c r="BD575" s="46"/>
      <c r="BE575" s="46"/>
      <c r="BF575" s="46"/>
      <c r="BG575" s="46"/>
      <c r="BH575" s="46"/>
      <c r="BI575" s="46"/>
      <c r="BJ575" s="46"/>
      <c r="BK575" s="46"/>
      <c r="BL575" s="46"/>
      <c r="BN575" s="46"/>
      <c r="BO575" s="46"/>
      <c r="BP575" s="46"/>
      <c r="BQ575" s="94"/>
      <c r="BR575" s="46"/>
      <c r="BS575" s="46"/>
      <c r="BT575" s="46"/>
      <c r="BU575" s="46"/>
      <c r="BV575" s="46"/>
      <c r="BW575" s="46"/>
    </row>
    <row r="576" spans="2:75">
      <c r="B576" s="46"/>
      <c r="C576" s="46"/>
      <c r="D576" s="46"/>
      <c r="E576" s="46"/>
      <c r="F576" s="46"/>
      <c r="G576" s="46"/>
      <c r="H576" s="46"/>
      <c r="BA576" s="46"/>
      <c r="BB576" s="46"/>
      <c r="BC576" s="46"/>
      <c r="BD576" s="46"/>
      <c r="BE576" s="46"/>
      <c r="BF576" s="46"/>
      <c r="BG576" s="46"/>
      <c r="BH576" s="46"/>
      <c r="BI576" s="46"/>
      <c r="BJ576" s="46"/>
      <c r="BK576" s="46"/>
      <c r="BL576" s="46"/>
      <c r="BN576" s="46"/>
      <c r="BO576" s="46"/>
      <c r="BP576" s="46"/>
      <c r="BQ576" s="94"/>
      <c r="BR576" s="46"/>
      <c r="BS576" s="46"/>
      <c r="BT576" s="46"/>
      <c r="BU576" s="46"/>
      <c r="BV576" s="46"/>
      <c r="BW576" s="46"/>
    </row>
    <row r="577" spans="2:75">
      <c r="B577" s="46"/>
      <c r="C577" s="46"/>
      <c r="D577" s="46"/>
      <c r="E577" s="46"/>
      <c r="F577" s="46"/>
      <c r="G577" s="46"/>
      <c r="H577" s="46"/>
      <c r="BA577" s="46"/>
      <c r="BB577" s="46"/>
      <c r="BC577" s="46"/>
      <c r="BD577" s="46"/>
      <c r="BE577" s="46"/>
      <c r="BF577" s="46"/>
      <c r="BG577" s="46"/>
      <c r="BH577" s="46"/>
      <c r="BI577" s="46"/>
      <c r="BJ577" s="46"/>
      <c r="BK577" s="46"/>
      <c r="BL577" s="46"/>
      <c r="BN577" s="46"/>
      <c r="BO577" s="46"/>
      <c r="BP577" s="46"/>
      <c r="BQ577" s="94"/>
      <c r="BR577" s="46"/>
      <c r="BS577" s="46"/>
      <c r="BT577" s="46"/>
      <c r="BU577" s="46"/>
      <c r="BV577" s="46"/>
      <c r="BW577" s="46"/>
    </row>
    <row r="578" spans="2:75">
      <c r="B578" s="46"/>
      <c r="C578" s="46"/>
      <c r="D578" s="46"/>
      <c r="E578" s="46"/>
      <c r="F578" s="46"/>
      <c r="G578" s="46"/>
      <c r="H578" s="46"/>
      <c r="BA578" s="46"/>
      <c r="BB578" s="46"/>
      <c r="BC578" s="46"/>
      <c r="BD578" s="46"/>
      <c r="BE578" s="46"/>
      <c r="BF578" s="46"/>
      <c r="BG578" s="46"/>
      <c r="BH578" s="46"/>
      <c r="BI578" s="46"/>
      <c r="BJ578" s="46"/>
      <c r="BK578" s="46"/>
      <c r="BL578" s="46"/>
      <c r="BN578" s="46"/>
      <c r="BO578" s="46"/>
      <c r="BP578" s="46"/>
      <c r="BQ578" s="94"/>
      <c r="BR578" s="46"/>
      <c r="BS578" s="46"/>
      <c r="BT578" s="46"/>
      <c r="BU578" s="46"/>
      <c r="BV578" s="46"/>
      <c r="BW578" s="46"/>
    </row>
    <row r="579" spans="2:75">
      <c r="B579" s="46"/>
      <c r="C579" s="46"/>
      <c r="D579" s="46"/>
      <c r="E579" s="46"/>
      <c r="F579" s="46"/>
      <c r="G579" s="46"/>
      <c r="H579" s="46"/>
      <c r="BA579" s="46"/>
      <c r="BB579" s="46"/>
      <c r="BC579" s="46"/>
      <c r="BD579" s="46"/>
      <c r="BE579" s="46"/>
      <c r="BF579" s="46"/>
      <c r="BG579" s="46"/>
      <c r="BH579" s="46"/>
      <c r="BI579" s="46"/>
      <c r="BJ579" s="46"/>
      <c r="BK579" s="46"/>
      <c r="BL579" s="46"/>
      <c r="BN579" s="46"/>
      <c r="BO579" s="46"/>
      <c r="BP579" s="46"/>
      <c r="BQ579" s="94"/>
      <c r="BR579" s="46"/>
      <c r="BS579" s="46"/>
      <c r="BT579" s="46"/>
      <c r="BU579" s="46"/>
      <c r="BV579" s="46"/>
      <c r="BW579" s="46"/>
    </row>
    <row r="580" spans="2:75">
      <c r="B580" s="46"/>
      <c r="C580" s="46"/>
      <c r="D580" s="46"/>
      <c r="E580" s="46"/>
      <c r="F580" s="46"/>
      <c r="G580" s="46"/>
      <c r="H580" s="46"/>
      <c r="BA580" s="46"/>
      <c r="BB580" s="46"/>
      <c r="BC580" s="46"/>
      <c r="BD580" s="46"/>
      <c r="BE580" s="46"/>
      <c r="BF580" s="46"/>
      <c r="BG580" s="46"/>
      <c r="BH580" s="46"/>
      <c r="BI580" s="46"/>
      <c r="BJ580" s="46"/>
      <c r="BK580" s="46"/>
      <c r="BL580" s="46"/>
      <c r="BN580" s="46"/>
      <c r="BO580" s="46"/>
      <c r="BP580" s="46"/>
      <c r="BQ580" s="94"/>
      <c r="BR580" s="46"/>
      <c r="BS580" s="46"/>
      <c r="BT580" s="46"/>
      <c r="BU580" s="46"/>
      <c r="BV580" s="46"/>
      <c r="BW580" s="46"/>
    </row>
    <row r="581" spans="2:75">
      <c r="B581" s="46"/>
      <c r="C581" s="46"/>
      <c r="D581" s="46"/>
      <c r="E581" s="46"/>
      <c r="F581" s="46"/>
      <c r="G581" s="46"/>
      <c r="H581" s="46"/>
      <c r="BA581" s="46"/>
      <c r="BB581" s="46"/>
      <c r="BC581" s="46"/>
      <c r="BD581" s="46"/>
      <c r="BE581" s="46"/>
      <c r="BF581" s="46"/>
      <c r="BG581" s="46"/>
      <c r="BH581" s="46"/>
      <c r="BI581" s="46"/>
      <c r="BJ581" s="46"/>
      <c r="BK581" s="46"/>
      <c r="BL581" s="46"/>
      <c r="BN581" s="46"/>
      <c r="BO581" s="46"/>
      <c r="BP581" s="46"/>
      <c r="BQ581" s="94"/>
      <c r="BR581" s="46"/>
      <c r="BS581" s="46"/>
      <c r="BT581" s="46"/>
      <c r="BU581" s="46"/>
      <c r="BV581" s="46"/>
      <c r="BW581" s="46"/>
    </row>
    <row r="582" spans="2:75">
      <c r="B582" s="46"/>
      <c r="C582" s="46"/>
      <c r="D582" s="46"/>
      <c r="E582" s="46"/>
      <c r="F582" s="46"/>
      <c r="G582" s="46"/>
      <c r="H582" s="46"/>
      <c r="BA582" s="46"/>
      <c r="BB582" s="46"/>
      <c r="BC582" s="46"/>
      <c r="BD582" s="46"/>
      <c r="BE582" s="46"/>
      <c r="BF582" s="46"/>
      <c r="BG582" s="46"/>
      <c r="BH582" s="46"/>
      <c r="BI582" s="46"/>
      <c r="BJ582" s="46"/>
      <c r="BK582" s="46"/>
      <c r="BL582" s="46"/>
      <c r="BN582" s="46"/>
      <c r="BO582" s="46"/>
      <c r="BP582" s="46"/>
      <c r="BQ582" s="94"/>
      <c r="BR582" s="46"/>
      <c r="BS582" s="46"/>
      <c r="BT582" s="46"/>
      <c r="BU582" s="46"/>
      <c r="BV582" s="46"/>
      <c r="BW582" s="46"/>
    </row>
    <row r="583" spans="2:75">
      <c r="B583" s="46"/>
      <c r="C583" s="46"/>
      <c r="D583" s="46"/>
      <c r="E583" s="46"/>
      <c r="F583" s="46"/>
      <c r="G583" s="46"/>
      <c r="H583" s="46"/>
      <c r="BA583" s="46"/>
      <c r="BB583" s="46"/>
      <c r="BC583" s="46"/>
      <c r="BD583" s="46"/>
      <c r="BE583" s="46"/>
      <c r="BF583" s="46"/>
      <c r="BG583" s="46"/>
      <c r="BH583" s="46"/>
      <c r="BI583" s="46"/>
      <c r="BJ583" s="46"/>
      <c r="BK583" s="46"/>
      <c r="BL583" s="46"/>
      <c r="BN583" s="46"/>
      <c r="BO583" s="46"/>
      <c r="BP583" s="46"/>
      <c r="BQ583" s="94"/>
      <c r="BR583" s="46"/>
      <c r="BS583" s="46"/>
      <c r="BT583" s="46"/>
      <c r="BU583" s="46"/>
      <c r="BV583" s="46"/>
      <c r="BW583" s="46"/>
    </row>
    <row r="584" spans="2:75">
      <c r="B584" s="46"/>
      <c r="C584" s="46"/>
      <c r="D584" s="46"/>
      <c r="E584" s="46"/>
      <c r="F584" s="46"/>
      <c r="G584" s="46"/>
      <c r="H584" s="46"/>
      <c r="BA584" s="46"/>
      <c r="BB584" s="46"/>
      <c r="BC584" s="46"/>
      <c r="BD584" s="46"/>
      <c r="BE584" s="46"/>
      <c r="BF584" s="46"/>
      <c r="BG584" s="46"/>
      <c r="BH584" s="46"/>
      <c r="BI584" s="46"/>
      <c r="BJ584" s="46"/>
      <c r="BK584" s="46"/>
      <c r="BL584" s="46"/>
      <c r="BN584" s="46"/>
      <c r="BO584" s="46"/>
      <c r="BP584" s="46"/>
      <c r="BQ584" s="94"/>
      <c r="BR584" s="46"/>
      <c r="BS584" s="46"/>
      <c r="BT584" s="46"/>
      <c r="BU584" s="46"/>
      <c r="BV584" s="46"/>
      <c r="BW584" s="46"/>
    </row>
    <row r="585" spans="2:75">
      <c r="B585" s="46"/>
      <c r="C585" s="46"/>
      <c r="D585" s="46"/>
      <c r="E585" s="46"/>
      <c r="F585" s="46"/>
      <c r="G585" s="46"/>
      <c r="H585" s="46"/>
      <c r="BA585" s="46"/>
      <c r="BB585" s="46"/>
      <c r="BC585" s="46"/>
      <c r="BD585" s="46"/>
      <c r="BE585" s="46"/>
      <c r="BF585" s="46"/>
      <c r="BG585" s="46"/>
      <c r="BH585" s="46"/>
      <c r="BI585" s="46"/>
      <c r="BJ585" s="46"/>
      <c r="BK585" s="46"/>
      <c r="BL585" s="46"/>
      <c r="BN585" s="46"/>
      <c r="BO585" s="46"/>
      <c r="BP585" s="46"/>
      <c r="BQ585" s="94"/>
      <c r="BR585" s="46"/>
      <c r="BS585" s="46"/>
      <c r="BT585" s="46"/>
      <c r="BU585" s="46"/>
      <c r="BV585" s="46"/>
      <c r="BW585" s="46"/>
    </row>
    <row r="586" spans="2:75">
      <c r="B586" s="46"/>
      <c r="C586" s="46"/>
      <c r="D586" s="46"/>
      <c r="E586" s="46"/>
      <c r="F586" s="46"/>
      <c r="G586" s="46"/>
      <c r="H586" s="46"/>
      <c r="BA586" s="46"/>
      <c r="BB586" s="46"/>
      <c r="BC586" s="46"/>
      <c r="BD586" s="46"/>
      <c r="BE586" s="46"/>
      <c r="BF586" s="46"/>
      <c r="BG586" s="46"/>
      <c r="BH586" s="46"/>
      <c r="BI586" s="46"/>
      <c r="BJ586" s="46"/>
      <c r="BK586" s="46"/>
      <c r="BL586" s="46"/>
      <c r="BN586" s="46"/>
      <c r="BO586" s="46"/>
      <c r="BP586" s="46"/>
      <c r="BQ586" s="94"/>
      <c r="BR586" s="46"/>
      <c r="BS586" s="46"/>
      <c r="BT586" s="46"/>
      <c r="BU586" s="46"/>
      <c r="BV586" s="46"/>
      <c r="BW586" s="46"/>
    </row>
    <row r="587" spans="2:75">
      <c r="B587" s="46"/>
      <c r="C587" s="46"/>
      <c r="D587" s="46"/>
      <c r="E587" s="46"/>
      <c r="F587" s="46"/>
      <c r="G587" s="46"/>
      <c r="H587" s="46"/>
      <c r="BA587" s="46"/>
      <c r="BB587" s="46"/>
      <c r="BC587" s="46"/>
      <c r="BD587" s="46"/>
      <c r="BE587" s="46"/>
      <c r="BF587" s="46"/>
      <c r="BG587" s="46"/>
      <c r="BH587" s="46"/>
      <c r="BI587" s="46"/>
      <c r="BJ587" s="46"/>
      <c r="BK587" s="46"/>
      <c r="BL587" s="46"/>
      <c r="BN587" s="46"/>
      <c r="BO587" s="46"/>
      <c r="BP587" s="46"/>
      <c r="BQ587" s="94"/>
      <c r="BR587" s="46"/>
      <c r="BS587" s="46"/>
      <c r="BT587" s="46"/>
      <c r="BU587" s="46"/>
      <c r="BV587" s="46"/>
      <c r="BW587" s="46"/>
    </row>
    <row r="588" spans="2:75">
      <c r="B588" s="46"/>
      <c r="C588" s="46"/>
      <c r="D588" s="46"/>
      <c r="E588" s="46"/>
      <c r="F588" s="46"/>
      <c r="G588" s="46"/>
      <c r="H588" s="46"/>
      <c r="BA588" s="46"/>
      <c r="BB588" s="46"/>
      <c r="BC588" s="46"/>
      <c r="BD588" s="46"/>
      <c r="BE588" s="46"/>
      <c r="BF588" s="46"/>
      <c r="BG588" s="46"/>
      <c r="BH588" s="46"/>
      <c r="BI588" s="46"/>
      <c r="BJ588" s="46"/>
      <c r="BK588" s="46"/>
      <c r="BL588" s="46"/>
      <c r="BN588" s="46"/>
      <c r="BO588" s="46"/>
      <c r="BP588" s="46"/>
      <c r="BQ588" s="94"/>
      <c r="BR588" s="46"/>
      <c r="BS588" s="46"/>
      <c r="BT588" s="46"/>
      <c r="BU588" s="46"/>
      <c r="BV588" s="46"/>
      <c r="BW588" s="46"/>
    </row>
    <row r="589" spans="2:75">
      <c r="B589" s="46"/>
      <c r="C589" s="46"/>
      <c r="D589" s="46"/>
      <c r="E589" s="46"/>
      <c r="F589" s="46"/>
      <c r="G589" s="46"/>
      <c r="H589" s="46"/>
      <c r="BA589" s="46"/>
      <c r="BB589" s="46"/>
      <c r="BC589" s="46"/>
      <c r="BD589" s="46"/>
      <c r="BE589" s="46"/>
      <c r="BF589" s="46"/>
      <c r="BG589" s="46"/>
      <c r="BH589" s="46"/>
      <c r="BI589" s="46"/>
      <c r="BJ589" s="46"/>
      <c r="BK589" s="46"/>
      <c r="BL589" s="46"/>
      <c r="BN589" s="46"/>
      <c r="BO589" s="46"/>
      <c r="BP589" s="46"/>
      <c r="BQ589" s="94"/>
      <c r="BR589" s="46"/>
      <c r="BS589" s="46"/>
      <c r="BT589" s="46"/>
      <c r="BU589" s="46"/>
      <c r="BV589" s="46"/>
      <c r="BW589" s="46"/>
    </row>
    <row r="590" spans="2:75">
      <c r="B590" s="46"/>
      <c r="C590" s="46"/>
      <c r="D590" s="46"/>
      <c r="E590" s="46"/>
      <c r="F590" s="46"/>
      <c r="G590" s="46"/>
      <c r="H590" s="46"/>
      <c r="BA590" s="46"/>
      <c r="BB590" s="46"/>
      <c r="BC590" s="46"/>
      <c r="BD590" s="46"/>
      <c r="BE590" s="46"/>
      <c r="BF590" s="46"/>
      <c r="BG590" s="46"/>
      <c r="BH590" s="46"/>
      <c r="BI590" s="46"/>
      <c r="BJ590" s="46"/>
      <c r="BK590" s="46"/>
      <c r="BL590" s="46"/>
      <c r="BN590" s="46"/>
      <c r="BO590" s="46"/>
      <c r="BP590" s="46"/>
      <c r="BQ590" s="94"/>
      <c r="BR590" s="46"/>
      <c r="BS590" s="46"/>
      <c r="BT590" s="46"/>
      <c r="BU590" s="46"/>
      <c r="BV590" s="46"/>
      <c r="BW590" s="46"/>
    </row>
    <row r="591" spans="2:75">
      <c r="B591" s="46"/>
      <c r="C591" s="46"/>
      <c r="D591" s="46"/>
      <c r="E591" s="46"/>
      <c r="F591" s="46"/>
      <c r="G591" s="46"/>
      <c r="H591" s="46"/>
      <c r="BA591" s="46"/>
      <c r="BB591" s="46"/>
      <c r="BC591" s="46"/>
      <c r="BD591" s="46"/>
      <c r="BE591" s="46"/>
      <c r="BF591" s="46"/>
      <c r="BG591" s="46"/>
      <c r="BH591" s="46"/>
      <c r="BI591" s="46"/>
      <c r="BJ591" s="46"/>
      <c r="BK591" s="46"/>
      <c r="BL591" s="46"/>
      <c r="BN591" s="46"/>
      <c r="BO591" s="46"/>
      <c r="BP591" s="46"/>
      <c r="BQ591" s="94"/>
      <c r="BR591" s="46"/>
      <c r="BS591" s="46"/>
      <c r="BT591" s="46"/>
      <c r="BU591" s="46"/>
      <c r="BV591" s="46"/>
      <c r="BW591" s="46"/>
    </row>
    <row r="592" spans="2:75">
      <c r="B592" s="46"/>
      <c r="C592" s="46"/>
      <c r="D592" s="46"/>
      <c r="E592" s="46"/>
      <c r="F592" s="46"/>
      <c r="G592" s="46"/>
      <c r="H592" s="46"/>
      <c r="BA592" s="46"/>
      <c r="BB592" s="46"/>
      <c r="BC592" s="46"/>
      <c r="BD592" s="46"/>
      <c r="BE592" s="46"/>
      <c r="BF592" s="46"/>
      <c r="BG592" s="46"/>
      <c r="BH592" s="46"/>
      <c r="BI592" s="46"/>
      <c r="BJ592" s="46"/>
      <c r="BK592" s="46"/>
      <c r="BL592" s="46"/>
      <c r="BN592" s="46"/>
      <c r="BO592" s="46"/>
      <c r="BP592" s="46"/>
      <c r="BQ592" s="94"/>
      <c r="BR592" s="46"/>
      <c r="BS592" s="46"/>
      <c r="BT592" s="46"/>
      <c r="BU592" s="46"/>
      <c r="BV592" s="46"/>
      <c r="BW592" s="46"/>
    </row>
    <row r="593" spans="2:75">
      <c r="B593" s="46"/>
      <c r="C593" s="46"/>
      <c r="D593" s="46"/>
      <c r="E593" s="46"/>
      <c r="F593" s="46"/>
      <c r="G593" s="46"/>
      <c r="H593" s="46"/>
      <c r="BA593" s="46"/>
      <c r="BB593" s="46"/>
      <c r="BC593" s="46"/>
      <c r="BD593" s="46"/>
      <c r="BE593" s="46"/>
      <c r="BF593" s="46"/>
      <c r="BG593" s="46"/>
      <c r="BH593" s="46"/>
      <c r="BI593" s="46"/>
      <c r="BJ593" s="46"/>
      <c r="BK593" s="46"/>
      <c r="BL593" s="46"/>
      <c r="BN593" s="46"/>
      <c r="BO593" s="46"/>
      <c r="BP593" s="46"/>
      <c r="BQ593" s="94"/>
      <c r="BR593" s="46"/>
      <c r="BS593" s="46"/>
      <c r="BT593" s="46"/>
      <c r="BU593" s="46"/>
      <c r="BV593" s="46"/>
      <c r="BW593" s="46"/>
    </row>
    <row r="594" spans="2:75">
      <c r="B594" s="46"/>
      <c r="C594" s="46"/>
      <c r="D594" s="46"/>
      <c r="E594" s="46"/>
      <c r="F594" s="46"/>
      <c r="G594" s="46"/>
      <c r="H594" s="46"/>
      <c r="BA594" s="46"/>
      <c r="BB594" s="46"/>
      <c r="BC594" s="46"/>
      <c r="BD594" s="46"/>
      <c r="BE594" s="46"/>
      <c r="BF594" s="46"/>
      <c r="BG594" s="46"/>
      <c r="BH594" s="46"/>
      <c r="BI594" s="46"/>
      <c r="BJ594" s="46"/>
      <c r="BK594" s="46"/>
      <c r="BL594" s="46"/>
      <c r="BN594" s="46"/>
      <c r="BO594" s="46"/>
      <c r="BP594" s="46"/>
      <c r="BQ594" s="94"/>
      <c r="BR594" s="46"/>
      <c r="BS594" s="46"/>
      <c r="BT594" s="46"/>
      <c r="BU594" s="46"/>
      <c r="BV594" s="46"/>
      <c r="BW594" s="46"/>
    </row>
    <row r="595" spans="2:75">
      <c r="B595" s="46"/>
      <c r="C595" s="46"/>
      <c r="D595" s="46"/>
      <c r="E595" s="46"/>
      <c r="F595" s="46"/>
      <c r="G595" s="46"/>
      <c r="H595" s="46"/>
      <c r="BA595" s="46"/>
      <c r="BB595" s="46"/>
      <c r="BC595" s="46"/>
      <c r="BD595" s="46"/>
      <c r="BE595" s="46"/>
      <c r="BF595" s="46"/>
      <c r="BG595" s="46"/>
      <c r="BH595" s="46"/>
      <c r="BI595" s="46"/>
      <c r="BJ595" s="46"/>
      <c r="BK595" s="46"/>
      <c r="BL595" s="46"/>
      <c r="BN595" s="46"/>
      <c r="BO595" s="46"/>
      <c r="BP595" s="46"/>
      <c r="BQ595" s="94"/>
      <c r="BR595" s="46"/>
      <c r="BS595" s="46"/>
      <c r="BT595" s="46"/>
      <c r="BU595" s="46"/>
      <c r="BV595" s="46"/>
      <c r="BW595" s="46"/>
    </row>
    <row r="596" spans="2:75">
      <c r="B596" s="46"/>
      <c r="C596" s="46"/>
      <c r="D596" s="46"/>
      <c r="E596" s="46"/>
      <c r="F596" s="46"/>
      <c r="G596" s="46"/>
      <c r="H596" s="46"/>
      <c r="BA596" s="46"/>
      <c r="BB596" s="46"/>
      <c r="BC596" s="46"/>
      <c r="BD596" s="46"/>
      <c r="BE596" s="46"/>
      <c r="BF596" s="46"/>
      <c r="BG596" s="46"/>
      <c r="BH596" s="46"/>
      <c r="BI596" s="46"/>
      <c r="BJ596" s="46"/>
      <c r="BK596" s="46"/>
      <c r="BL596" s="46"/>
      <c r="BN596" s="46"/>
      <c r="BO596" s="46"/>
      <c r="BP596" s="46"/>
      <c r="BQ596" s="94"/>
      <c r="BR596" s="46"/>
      <c r="BS596" s="46"/>
      <c r="BT596" s="46"/>
      <c r="BU596" s="46"/>
      <c r="BV596" s="46"/>
      <c r="BW596" s="46"/>
    </row>
    <row r="597" spans="2:75">
      <c r="B597" s="46"/>
      <c r="C597" s="46"/>
      <c r="D597" s="46"/>
      <c r="E597" s="46"/>
      <c r="F597" s="46"/>
      <c r="G597" s="46"/>
      <c r="H597" s="46"/>
      <c r="BA597" s="46"/>
      <c r="BB597" s="46"/>
      <c r="BC597" s="46"/>
      <c r="BD597" s="46"/>
      <c r="BE597" s="46"/>
      <c r="BF597" s="46"/>
      <c r="BG597" s="46"/>
      <c r="BH597" s="46"/>
      <c r="BI597" s="46"/>
      <c r="BJ597" s="46"/>
      <c r="BK597" s="46"/>
      <c r="BL597" s="46"/>
      <c r="BN597" s="46"/>
      <c r="BO597" s="46"/>
      <c r="BP597" s="46"/>
      <c r="BQ597" s="94"/>
      <c r="BR597" s="46"/>
      <c r="BS597" s="46"/>
      <c r="BT597" s="46"/>
      <c r="BU597" s="46"/>
      <c r="BV597" s="46"/>
      <c r="BW597" s="46"/>
    </row>
    <row r="598" spans="2:75">
      <c r="B598" s="46"/>
      <c r="C598" s="46"/>
      <c r="D598" s="46"/>
      <c r="E598" s="46"/>
      <c r="F598" s="46"/>
      <c r="G598" s="46"/>
      <c r="H598" s="46"/>
      <c r="BA598" s="46"/>
      <c r="BB598" s="46"/>
      <c r="BC598" s="46"/>
      <c r="BD598" s="46"/>
      <c r="BE598" s="46"/>
      <c r="BF598" s="46"/>
      <c r="BG598" s="46"/>
      <c r="BH598" s="46"/>
      <c r="BI598" s="46"/>
      <c r="BJ598" s="46"/>
      <c r="BK598" s="46"/>
      <c r="BL598" s="46"/>
      <c r="BN598" s="46"/>
      <c r="BO598" s="46"/>
      <c r="BP598" s="46"/>
      <c r="BQ598" s="94"/>
      <c r="BR598" s="46"/>
      <c r="BS598" s="46"/>
      <c r="BT598" s="46"/>
      <c r="BU598" s="46"/>
      <c r="BV598" s="46"/>
      <c r="BW598" s="46"/>
    </row>
    <row r="599" spans="2:75">
      <c r="B599" s="46"/>
      <c r="C599" s="46"/>
      <c r="D599" s="46"/>
      <c r="E599" s="46"/>
      <c r="F599" s="46"/>
      <c r="G599" s="46"/>
      <c r="H599" s="46"/>
      <c r="BA599" s="46"/>
      <c r="BB599" s="46"/>
      <c r="BC599" s="46"/>
      <c r="BD599" s="46"/>
      <c r="BE599" s="46"/>
      <c r="BF599" s="46"/>
      <c r="BG599" s="46"/>
      <c r="BH599" s="46"/>
      <c r="BI599" s="46"/>
      <c r="BJ599" s="46"/>
      <c r="BK599" s="46"/>
      <c r="BL599" s="46"/>
      <c r="BN599" s="46"/>
      <c r="BO599" s="46"/>
      <c r="BP599" s="46"/>
      <c r="BQ599" s="94"/>
      <c r="BR599" s="46"/>
      <c r="BS599" s="46"/>
      <c r="BT599" s="46"/>
      <c r="BU599" s="46"/>
      <c r="BV599" s="46"/>
      <c r="BW599" s="46"/>
    </row>
    <row r="600" spans="2:75">
      <c r="B600" s="46"/>
      <c r="C600" s="46"/>
      <c r="D600" s="46"/>
      <c r="E600" s="46"/>
      <c r="F600" s="46"/>
      <c r="G600" s="46"/>
      <c r="H600" s="46"/>
      <c r="BA600" s="46"/>
      <c r="BB600" s="46"/>
      <c r="BC600" s="46"/>
      <c r="BD600" s="46"/>
      <c r="BE600" s="46"/>
      <c r="BF600" s="46"/>
      <c r="BG600" s="46"/>
      <c r="BH600" s="46"/>
      <c r="BI600" s="46"/>
      <c r="BJ600" s="46"/>
      <c r="BK600" s="46"/>
      <c r="BL600" s="46"/>
      <c r="BN600" s="46"/>
      <c r="BO600" s="46"/>
      <c r="BP600" s="46"/>
      <c r="BQ600" s="94"/>
      <c r="BR600" s="46"/>
      <c r="BS600" s="46"/>
      <c r="BT600" s="46"/>
      <c r="BU600" s="46"/>
      <c r="BV600" s="46"/>
      <c r="BW600" s="46"/>
    </row>
    <row r="601" spans="2:75">
      <c r="B601" s="46"/>
      <c r="C601" s="46"/>
      <c r="D601" s="46"/>
      <c r="E601" s="46"/>
      <c r="F601" s="46"/>
      <c r="G601" s="46"/>
      <c r="H601" s="46"/>
      <c r="BA601" s="46"/>
      <c r="BB601" s="46"/>
      <c r="BC601" s="46"/>
      <c r="BD601" s="46"/>
      <c r="BE601" s="46"/>
      <c r="BF601" s="46"/>
      <c r="BG601" s="46"/>
      <c r="BH601" s="46"/>
      <c r="BI601" s="46"/>
      <c r="BJ601" s="46"/>
      <c r="BK601" s="46"/>
      <c r="BL601" s="46"/>
      <c r="BN601" s="46"/>
      <c r="BO601" s="46"/>
      <c r="BP601" s="46"/>
      <c r="BQ601" s="94"/>
      <c r="BR601" s="46"/>
      <c r="BS601" s="46"/>
      <c r="BT601" s="46"/>
      <c r="BU601" s="46"/>
      <c r="BV601" s="46"/>
      <c r="BW601" s="46"/>
    </row>
    <row r="602" spans="2:75">
      <c r="B602" s="46"/>
      <c r="C602" s="46"/>
      <c r="D602" s="46"/>
      <c r="E602" s="46"/>
      <c r="F602" s="46"/>
      <c r="G602" s="46"/>
      <c r="H602" s="46"/>
      <c r="BA602" s="46"/>
      <c r="BB602" s="46"/>
      <c r="BC602" s="46"/>
      <c r="BD602" s="46"/>
      <c r="BE602" s="46"/>
      <c r="BF602" s="46"/>
      <c r="BG602" s="46"/>
      <c r="BH602" s="46"/>
      <c r="BI602" s="46"/>
      <c r="BJ602" s="46"/>
      <c r="BK602" s="46"/>
      <c r="BL602" s="46"/>
      <c r="BN602" s="46"/>
      <c r="BO602" s="46"/>
      <c r="BP602" s="46"/>
      <c r="BQ602" s="94"/>
      <c r="BR602" s="46"/>
      <c r="BS602" s="46"/>
      <c r="BT602" s="46"/>
      <c r="BU602" s="46"/>
      <c r="BV602" s="46"/>
      <c r="BW602" s="46"/>
    </row>
    <row r="603" spans="2:75">
      <c r="B603" s="46"/>
      <c r="C603" s="46"/>
      <c r="D603" s="46"/>
      <c r="E603" s="46"/>
      <c r="F603" s="46"/>
      <c r="G603" s="46"/>
      <c r="H603" s="46"/>
      <c r="BA603" s="46"/>
      <c r="BB603" s="46"/>
      <c r="BC603" s="46"/>
      <c r="BD603" s="46"/>
      <c r="BE603" s="46"/>
      <c r="BF603" s="46"/>
      <c r="BG603" s="46"/>
      <c r="BH603" s="46"/>
      <c r="BI603" s="46"/>
      <c r="BJ603" s="46"/>
      <c r="BK603" s="46"/>
      <c r="BL603" s="46"/>
      <c r="BN603" s="46"/>
      <c r="BO603" s="46"/>
      <c r="BP603" s="46"/>
      <c r="BQ603" s="94"/>
      <c r="BR603" s="46"/>
      <c r="BS603" s="46"/>
      <c r="BT603" s="46"/>
      <c r="BU603" s="46"/>
      <c r="BV603" s="46"/>
      <c r="BW603" s="46"/>
    </row>
    <row r="604" spans="2:75">
      <c r="B604" s="46"/>
      <c r="C604" s="46"/>
      <c r="D604" s="46"/>
      <c r="E604" s="46"/>
      <c r="F604" s="46"/>
      <c r="G604" s="46"/>
      <c r="H604" s="46"/>
      <c r="BA604" s="46"/>
      <c r="BB604" s="46"/>
      <c r="BC604" s="46"/>
      <c r="BD604" s="46"/>
      <c r="BE604" s="46"/>
      <c r="BF604" s="46"/>
      <c r="BG604" s="46"/>
      <c r="BH604" s="46"/>
      <c r="BI604" s="46"/>
      <c r="BJ604" s="46"/>
      <c r="BK604" s="46"/>
      <c r="BL604" s="46"/>
      <c r="BN604" s="46"/>
      <c r="BO604" s="46"/>
      <c r="BP604" s="46"/>
      <c r="BQ604" s="94"/>
      <c r="BR604" s="46"/>
      <c r="BS604" s="46"/>
      <c r="BT604" s="46"/>
      <c r="BU604" s="46"/>
      <c r="BV604" s="46"/>
      <c r="BW604" s="46"/>
    </row>
    <row r="605" spans="2:75">
      <c r="B605" s="46"/>
      <c r="C605" s="46"/>
      <c r="D605" s="46"/>
      <c r="E605" s="46"/>
      <c r="F605" s="46"/>
      <c r="G605" s="46"/>
      <c r="H605" s="46"/>
      <c r="BA605" s="46"/>
      <c r="BB605" s="46"/>
      <c r="BC605" s="46"/>
      <c r="BD605" s="46"/>
      <c r="BE605" s="46"/>
      <c r="BF605" s="46"/>
      <c r="BG605" s="46"/>
      <c r="BH605" s="46"/>
      <c r="BI605" s="46"/>
      <c r="BJ605" s="46"/>
      <c r="BK605" s="46"/>
      <c r="BL605" s="46"/>
      <c r="BN605" s="46"/>
      <c r="BO605" s="46"/>
      <c r="BP605" s="46"/>
      <c r="BQ605" s="94"/>
      <c r="BR605" s="46"/>
      <c r="BS605" s="46"/>
      <c r="BT605" s="46"/>
      <c r="BU605" s="46"/>
      <c r="BV605" s="46"/>
      <c r="BW605" s="46"/>
    </row>
    <row r="606" spans="2:75">
      <c r="B606" s="46"/>
      <c r="C606" s="46"/>
      <c r="D606" s="46"/>
      <c r="E606" s="46"/>
      <c r="F606" s="46"/>
      <c r="G606" s="46"/>
      <c r="H606" s="46"/>
      <c r="BA606" s="46"/>
      <c r="BB606" s="46"/>
      <c r="BC606" s="46"/>
      <c r="BD606" s="46"/>
      <c r="BE606" s="46"/>
      <c r="BF606" s="46"/>
      <c r="BG606" s="46"/>
      <c r="BH606" s="46"/>
      <c r="BI606" s="46"/>
      <c r="BJ606" s="46"/>
      <c r="BK606" s="46"/>
      <c r="BL606" s="46"/>
      <c r="BN606" s="46"/>
      <c r="BO606" s="46"/>
      <c r="BP606" s="46"/>
      <c r="BQ606" s="94"/>
      <c r="BR606" s="46"/>
      <c r="BS606" s="46"/>
      <c r="BT606" s="46"/>
      <c r="BU606" s="46"/>
      <c r="BV606" s="46"/>
      <c r="BW606" s="46"/>
    </row>
    <row r="607" spans="2:75">
      <c r="B607" s="46"/>
      <c r="C607" s="46"/>
      <c r="D607" s="46"/>
      <c r="E607" s="46"/>
      <c r="F607" s="46"/>
      <c r="G607" s="46"/>
      <c r="H607" s="46"/>
      <c r="BA607" s="46"/>
      <c r="BB607" s="46"/>
      <c r="BC607" s="46"/>
      <c r="BD607" s="46"/>
      <c r="BE607" s="46"/>
      <c r="BF607" s="46"/>
      <c r="BG607" s="46"/>
      <c r="BH607" s="46"/>
      <c r="BI607" s="46"/>
      <c r="BJ607" s="46"/>
      <c r="BK607" s="46"/>
      <c r="BL607" s="46"/>
      <c r="BN607" s="46"/>
      <c r="BO607" s="46"/>
      <c r="BP607" s="46"/>
      <c r="BQ607" s="94"/>
      <c r="BR607" s="46"/>
      <c r="BS607" s="46"/>
      <c r="BT607" s="46"/>
      <c r="BU607" s="46"/>
      <c r="BV607" s="46"/>
      <c r="BW607" s="46"/>
    </row>
    <row r="608" spans="2:75">
      <c r="B608" s="46"/>
      <c r="C608" s="46"/>
      <c r="D608" s="46"/>
      <c r="E608" s="46"/>
      <c r="F608" s="46"/>
      <c r="G608" s="46"/>
      <c r="H608" s="46"/>
      <c r="BA608" s="46"/>
      <c r="BB608" s="46"/>
      <c r="BC608" s="46"/>
      <c r="BD608" s="46"/>
      <c r="BE608" s="46"/>
      <c r="BF608" s="46"/>
      <c r="BG608" s="46"/>
      <c r="BH608" s="46"/>
      <c r="BI608" s="46"/>
      <c r="BJ608" s="46"/>
      <c r="BK608" s="46"/>
      <c r="BL608" s="46"/>
      <c r="BN608" s="46"/>
      <c r="BO608" s="46"/>
      <c r="BP608" s="46"/>
      <c r="BQ608" s="94"/>
      <c r="BR608" s="46"/>
      <c r="BS608" s="46"/>
      <c r="BT608" s="46"/>
      <c r="BU608" s="46"/>
      <c r="BV608" s="46"/>
      <c r="BW608" s="46"/>
    </row>
    <row r="609" spans="2:75">
      <c r="B609" s="46"/>
      <c r="C609" s="46"/>
      <c r="D609" s="46"/>
      <c r="E609" s="46"/>
      <c r="F609" s="46"/>
      <c r="G609" s="46"/>
      <c r="H609" s="46"/>
      <c r="BA609" s="46"/>
      <c r="BB609" s="46"/>
      <c r="BC609" s="46"/>
      <c r="BD609" s="46"/>
      <c r="BE609" s="46"/>
      <c r="BF609" s="46"/>
      <c r="BG609" s="46"/>
      <c r="BH609" s="46"/>
      <c r="BI609" s="46"/>
      <c r="BJ609" s="46"/>
      <c r="BK609" s="46"/>
      <c r="BL609" s="46"/>
      <c r="BN609" s="46"/>
      <c r="BO609" s="46"/>
      <c r="BP609" s="46"/>
      <c r="BQ609" s="94"/>
      <c r="BR609" s="46"/>
      <c r="BS609" s="46"/>
      <c r="BT609" s="46"/>
      <c r="BU609" s="46"/>
      <c r="BV609" s="46"/>
      <c r="BW609" s="46"/>
    </row>
    <row r="610" spans="2:75">
      <c r="B610" s="46"/>
      <c r="C610" s="46"/>
      <c r="D610" s="46"/>
      <c r="E610" s="46"/>
      <c r="F610" s="46"/>
      <c r="G610" s="46"/>
      <c r="H610" s="46"/>
      <c r="BA610" s="46"/>
      <c r="BB610" s="46"/>
      <c r="BC610" s="46"/>
      <c r="BD610" s="46"/>
      <c r="BE610" s="46"/>
      <c r="BF610" s="46"/>
      <c r="BG610" s="46"/>
      <c r="BH610" s="46"/>
      <c r="BI610" s="46"/>
      <c r="BJ610" s="46"/>
      <c r="BK610" s="46"/>
      <c r="BL610" s="46"/>
      <c r="BN610" s="46"/>
      <c r="BO610" s="46"/>
      <c r="BP610" s="46"/>
      <c r="BQ610" s="94"/>
      <c r="BR610" s="46"/>
      <c r="BS610" s="46"/>
      <c r="BT610" s="46"/>
      <c r="BU610" s="46"/>
      <c r="BV610" s="46"/>
      <c r="BW610" s="46"/>
    </row>
    <row r="611" spans="2:75">
      <c r="B611" s="46"/>
      <c r="C611" s="46"/>
      <c r="D611" s="46"/>
      <c r="E611" s="46"/>
      <c r="F611" s="46"/>
      <c r="G611" s="46"/>
      <c r="H611" s="46"/>
      <c r="BA611" s="46"/>
      <c r="BB611" s="46"/>
      <c r="BC611" s="46"/>
      <c r="BD611" s="46"/>
      <c r="BE611" s="46"/>
      <c r="BF611" s="46"/>
      <c r="BG611" s="46"/>
      <c r="BH611" s="46"/>
      <c r="BI611" s="46"/>
      <c r="BJ611" s="46"/>
      <c r="BK611" s="46"/>
      <c r="BL611" s="46"/>
      <c r="BN611" s="46"/>
      <c r="BO611" s="46"/>
      <c r="BP611" s="46"/>
      <c r="BQ611" s="94"/>
      <c r="BR611" s="46"/>
      <c r="BS611" s="46"/>
      <c r="BT611" s="46"/>
      <c r="BU611" s="46"/>
      <c r="BV611" s="46"/>
      <c r="BW611" s="46"/>
    </row>
    <row r="612" spans="2:75">
      <c r="B612" s="46"/>
      <c r="C612" s="46"/>
      <c r="D612" s="46"/>
      <c r="E612" s="46"/>
      <c r="F612" s="46"/>
      <c r="G612" s="46"/>
      <c r="H612" s="46"/>
      <c r="BA612" s="46"/>
      <c r="BB612" s="46"/>
      <c r="BC612" s="46"/>
      <c r="BD612" s="46"/>
      <c r="BE612" s="46"/>
      <c r="BF612" s="46"/>
      <c r="BG612" s="46"/>
      <c r="BH612" s="46"/>
      <c r="BI612" s="46"/>
      <c r="BJ612" s="46"/>
      <c r="BK612" s="46"/>
      <c r="BL612" s="46"/>
      <c r="BN612" s="46"/>
      <c r="BO612" s="46"/>
      <c r="BP612" s="46"/>
      <c r="BQ612" s="94"/>
      <c r="BR612" s="46"/>
      <c r="BS612" s="46"/>
      <c r="BT612" s="46"/>
      <c r="BU612" s="46"/>
      <c r="BV612" s="46"/>
      <c r="BW612" s="46"/>
    </row>
    <row r="613" spans="2:75">
      <c r="B613" s="46"/>
      <c r="C613" s="46"/>
      <c r="D613" s="46"/>
      <c r="E613" s="46"/>
      <c r="F613" s="46"/>
      <c r="G613" s="46"/>
      <c r="H613" s="46"/>
      <c r="BA613" s="46"/>
      <c r="BB613" s="46"/>
      <c r="BC613" s="46"/>
      <c r="BD613" s="46"/>
      <c r="BE613" s="46"/>
      <c r="BF613" s="46"/>
      <c r="BG613" s="46"/>
      <c r="BH613" s="46"/>
      <c r="BI613" s="46"/>
      <c r="BJ613" s="46"/>
      <c r="BK613" s="46"/>
      <c r="BL613" s="46"/>
      <c r="BN613" s="46"/>
      <c r="BO613" s="46"/>
      <c r="BP613" s="46"/>
      <c r="BQ613" s="94"/>
      <c r="BR613" s="46"/>
      <c r="BS613" s="46"/>
      <c r="BT613" s="46"/>
      <c r="BU613" s="46"/>
      <c r="BV613" s="46"/>
      <c r="BW613" s="46"/>
    </row>
    <row r="614" spans="2:75">
      <c r="B614" s="46"/>
      <c r="C614" s="46"/>
      <c r="D614" s="46"/>
      <c r="E614" s="46"/>
      <c r="F614" s="46"/>
      <c r="G614" s="46"/>
      <c r="H614" s="46"/>
      <c r="BA614" s="46"/>
      <c r="BB614" s="46"/>
      <c r="BC614" s="46"/>
      <c r="BD614" s="46"/>
      <c r="BE614" s="46"/>
      <c r="BF614" s="46"/>
      <c r="BG614" s="46"/>
      <c r="BH614" s="46"/>
      <c r="BI614" s="46"/>
      <c r="BJ614" s="46"/>
      <c r="BK614" s="46"/>
      <c r="BL614" s="46"/>
      <c r="BN614" s="46"/>
      <c r="BO614" s="46"/>
      <c r="BP614" s="46"/>
      <c r="BQ614" s="94"/>
      <c r="BR614" s="46"/>
      <c r="BS614" s="46"/>
      <c r="BT614" s="46"/>
      <c r="BU614" s="46"/>
      <c r="BV614" s="46"/>
      <c r="BW614" s="46"/>
    </row>
    <row r="615" spans="2:75">
      <c r="B615" s="46"/>
      <c r="C615" s="46"/>
      <c r="D615" s="46"/>
      <c r="E615" s="46"/>
      <c r="F615" s="46"/>
      <c r="G615" s="46"/>
      <c r="H615" s="46"/>
      <c r="BA615" s="46"/>
      <c r="BB615" s="46"/>
      <c r="BC615" s="46"/>
      <c r="BD615" s="46"/>
      <c r="BE615" s="46"/>
      <c r="BF615" s="46"/>
      <c r="BG615" s="46"/>
      <c r="BH615" s="46"/>
      <c r="BI615" s="46"/>
      <c r="BJ615" s="46"/>
      <c r="BK615" s="46"/>
      <c r="BL615" s="46"/>
      <c r="BN615" s="46"/>
      <c r="BO615" s="46"/>
      <c r="BP615" s="46"/>
      <c r="BQ615" s="94"/>
      <c r="BR615" s="46"/>
      <c r="BS615" s="46"/>
      <c r="BT615" s="46"/>
      <c r="BU615" s="46"/>
      <c r="BV615" s="46"/>
      <c r="BW615" s="46"/>
    </row>
    <row r="616" spans="2:75">
      <c r="B616" s="46"/>
      <c r="C616" s="46"/>
      <c r="D616" s="46"/>
      <c r="E616" s="46"/>
      <c r="F616" s="46"/>
      <c r="G616" s="46"/>
      <c r="H616" s="46"/>
      <c r="BA616" s="46"/>
      <c r="BB616" s="46"/>
      <c r="BC616" s="46"/>
      <c r="BD616" s="46"/>
      <c r="BE616" s="46"/>
      <c r="BF616" s="46"/>
      <c r="BG616" s="46"/>
      <c r="BH616" s="46"/>
      <c r="BI616" s="46"/>
      <c r="BJ616" s="46"/>
      <c r="BK616" s="46"/>
      <c r="BL616" s="46"/>
      <c r="BN616" s="46"/>
      <c r="BO616" s="46"/>
      <c r="BP616" s="46"/>
      <c r="BQ616" s="94"/>
      <c r="BR616" s="46"/>
      <c r="BS616" s="46"/>
      <c r="BT616" s="46"/>
      <c r="BU616" s="46"/>
      <c r="BV616" s="46"/>
      <c r="BW616" s="46"/>
    </row>
    <row r="617" spans="2:75">
      <c r="B617" s="46"/>
      <c r="C617" s="46"/>
      <c r="D617" s="46"/>
      <c r="E617" s="46"/>
      <c r="F617" s="46"/>
      <c r="G617" s="46"/>
      <c r="H617" s="46"/>
      <c r="BA617" s="46"/>
      <c r="BB617" s="46"/>
      <c r="BC617" s="46"/>
      <c r="BD617" s="46"/>
      <c r="BE617" s="46"/>
      <c r="BF617" s="46"/>
      <c r="BG617" s="46"/>
      <c r="BH617" s="46"/>
      <c r="BI617" s="46"/>
      <c r="BJ617" s="46"/>
      <c r="BK617" s="46"/>
      <c r="BL617" s="46"/>
      <c r="BN617" s="46"/>
      <c r="BO617" s="46"/>
      <c r="BP617" s="46"/>
      <c r="BQ617" s="94"/>
      <c r="BR617" s="46"/>
      <c r="BS617" s="46"/>
      <c r="BT617" s="46"/>
      <c r="BU617" s="46"/>
      <c r="BV617" s="46"/>
      <c r="BW617" s="46"/>
    </row>
    <row r="618" spans="2:75">
      <c r="B618" s="46"/>
      <c r="C618" s="46"/>
      <c r="D618" s="46"/>
      <c r="E618" s="46"/>
      <c r="F618" s="46"/>
      <c r="G618" s="46"/>
      <c r="H618" s="46"/>
      <c r="BA618" s="46"/>
      <c r="BB618" s="46"/>
      <c r="BC618" s="46"/>
      <c r="BD618" s="46"/>
      <c r="BE618" s="46"/>
      <c r="BF618" s="46"/>
      <c r="BG618" s="46"/>
      <c r="BH618" s="46"/>
      <c r="BI618" s="46"/>
      <c r="BJ618" s="46"/>
      <c r="BK618" s="46"/>
      <c r="BL618" s="46"/>
      <c r="BN618" s="46"/>
      <c r="BO618" s="46"/>
      <c r="BP618" s="46"/>
      <c r="BQ618" s="94"/>
      <c r="BR618" s="46"/>
      <c r="BS618" s="46"/>
      <c r="BT618" s="46"/>
      <c r="BU618" s="46"/>
      <c r="BV618" s="46"/>
      <c r="BW618" s="46"/>
    </row>
    <row r="619" spans="2:75">
      <c r="B619" s="46"/>
      <c r="C619" s="46"/>
      <c r="D619" s="46"/>
      <c r="E619" s="46"/>
      <c r="F619" s="46"/>
      <c r="G619" s="46"/>
      <c r="H619" s="46"/>
      <c r="BA619" s="46"/>
      <c r="BB619" s="46"/>
      <c r="BC619" s="46"/>
      <c r="BD619" s="46"/>
      <c r="BE619" s="46"/>
      <c r="BF619" s="46"/>
      <c r="BG619" s="46"/>
      <c r="BH619" s="46"/>
      <c r="BI619" s="46"/>
      <c r="BJ619" s="46"/>
      <c r="BK619" s="46"/>
      <c r="BL619" s="46"/>
      <c r="BN619" s="46"/>
      <c r="BO619" s="46"/>
      <c r="BP619" s="46"/>
      <c r="BQ619" s="94"/>
      <c r="BR619" s="46"/>
      <c r="BS619" s="46"/>
      <c r="BT619" s="46"/>
      <c r="BU619" s="46"/>
      <c r="BV619" s="46"/>
      <c r="BW619" s="46"/>
    </row>
    <row r="620" spans="2:75">
      <c r="B620" s="46"/>
      <c r="C620" s="46"/>
      <c r="D620" s="46"/>
      <c r="E620" s="46"/>
      <c r="F620" s="46"/>
      <c r="G620" s="46"/>
      <c r="H620" s="46"/>
      <c r="BA620" s="46"/>
      <c r="BB620" s="46"/>
      <c r="BC620" s="46"/>
      <c r="BD620" s="46"/>
      <c r="BE620" s="46"/>
      <c r="BF620" s="46"/>
      <c r="BG620" s="46"/>
      <c r="BH620" s="46"/>
      <c r="BI620" s="46"/>
      <c r="BJ620" s="46"/>
      <c r="BK620" s="46"/>
      <c r="BL620" s="46"/>
      <c r="BN620" s="46"/>
      <c r="BO620" s="46"/>
      <c r="BP620" s="46"/>
      <c r="BQ620" s="94"/>
      <c r="BR620" s="46"/>
      <c r="BS620" s="46"/>
      <c r="BT620" s="46"/>
      <c r="BU620" s="46"/>
      <c r="BV620" s="46"/>
      <c r="BW620" s="46"/>
    </row>
    <row r="621" spans="2:75">
      <c r="B621" s="46"/>
      <c r="C621" s="46"/>
      <c r="D621" s="46"/>
      <c r="E621" s="46"/>
      <c r="F621" s="46"/>
      <c r="G621" s="46"/>
      <c r="H621" s="46"/>
      <c r="BA621" s="46"/>
      <c r="BB621" s="46"/>
      <c r="BC621" s="46"/>
      <c r="BD621" s="46"/>
      <c r="BE621" s="46"/>
      <c r="BF621" s="46"/>
      <c r="BG621" s="46"/>
      <c r="BH621" s="46"/>
      <c r="BI621" s="46"/>
      <c r="BJ621" s="46"/>
      <c r="BK621" s="46"/>
      <c r="BL621" s="46"/>
      <c r="BN621" s="46"/>
      <c r="BO621" s="46"/>
      <c r="BP621" s="46"/>
      <c r="BQ621" s="94"/>
      <c r="BR621" s="46"/>
      <c r="BS621" s="46"/>
      <c r="BT621" s="46"/>
      <c r="BU621" s="46"/>
      <c r="BV621" s="46"/>
      <c r="BW621" s="46"/>
    </row>
    <row r="622" spans="2:75">
      <c r="B622" s="46"/>
      <c r="C622" s="46"/>
      <c r="D622" s="46"/>
      <c r="E622" s="46"/>
      <c r="F622" s="46"/>
      <c r="G622" s="46"/>
      <c r="H622" s="46"/>
      <c r="BA622" s="46"/>
      <c r="BB622" s="46"/>
      <c r="BC622" s="46"/>
      <c r="BD622" s="46"/>
      <c r="BE622" s="46"/>
      <c r="BF622" s="46"/>
      <c r="BG622" s="46"/>
      <c r="BH622" s="46"/>
      <c r="BI622" s="46"/>
      <c r="BJ622" s="46"/>
      <c r="BK622" s="46"/>
      <c r="BL622" s="46"/>
      <c r="BN622" s="46"/>
      <c r="BO622" s="46"/>
      <c r="BP622" s="46"/>
      <c r="BQ622" s="94"/>
      <c r="BR622" s="46"/>
      <c r="BS622" s="46"/>
      <c r="BT622" s="46"/>
      <c r="BU622" s="46"/>
      <c r="BV622" s="46"/>
      <c r="BW622" s="46"/>
    </row>
    <row r="623" spans="2:75">
      <c r="B623" s="46"/>
      <c r="C623" s="46"/>
      <c r="D623" s="46"/>
      <c r="E623" s="46"/>
      <c r="F623" s="46"/>
      <c r="G623" s="46"/>
      <c r="H623" s="46"/>
      <c r="BA623" s="46"/>
      <c r="BB623" s="46"/>
      <c r="BC623" s="46"/>
      <c r="BD623" s="46"/>
      <c r="BE623" s="46"/>
      <c r="BF623" s="46"/>
      <c r="BG623" s="46"/>
      <c r="BH623" s="46"/>
      <c r="BI623" s="46"/>
      <c r="BJ623" s="46"/>
      <c r="BK623" s="46"/>
      <c r="BL623" s="46"/>
      <c r="BN623" s="46"/>
      <c r="BO623" s="46"/>
      <c r="BP623" s="46"/>
      <c r="BQ623" s="94"/>
      <c r="BR623" s="46"/>
      <c r="BS623" s="46"/>
      <c r="BT623" s="46"/>
      <c r="BU623" s="46"/>
      <c r="BV623" s="46"/>
      <c r="BW623" s="46"/>
    </row>
    <row r="624" spans="2:75">
      <c r="B624" s="46"/>
      <c r="C624" s="46"/>
      <c r="D624" s="46"/>
      <c r="E624" s="46"/>
      <c r="F624" s="46"/>
      <c r="G624" s="46"/>
      <c r="H624" s="46"/>
      <c r="BA624" s="46"/>
      <c r="BB624" s="46"/>
      <c r="BC624" s="46"/>
      <c r="BD624" s="46"/>
      <c r="BE624" s="46"/>
      <c r="BF624" s="46"/>
      <c r="BG624" s="46"/>
      <c r="BH624" s="46"/>
      <c r="BI624" s="46"/>
      <c r="BJ624" s="46"/>
      <c r="BK624" s="46"/>
      <c r="BL624" s="46"/>
      <c r="BN624" s="46"/>
      <c r="BO624" s="46"/>
      <c r="BP624" s="46"/>
      <c r="BQ624" s="94"/>
      <c r="BR624" s="46"/>
      <c r="BS624" s="46"/>
      <c r="BT624" s="46"/>
      <c r="BU624" s="46"/>
      <c r="BV624" s="46"/>
      <c r="BW624" s="46"/>
    </row>
    <row r="625" spans="2:75">
      <c r="B625" s="46"/>
      <c r="C625" s="46"/>
      <c r="D625" s="46"/>
      <c r="E625" s="46"/>
      <c r="F625" s="46"/>
      <c r="G625" s="46"/>
      <c r="H625" s="46"/>
      <c r="BA625" s="46"/>
      <c r="BB625" s="46"/>
      <c r="BC625" s="46"/>
      <c r="BD625" s="46"/>
      <c r="BE625" s="46"/>
      <c r="BF625" s="46"/>
      <c r="BG625" s="46"/>
      <c r="BH625" s="46"/>
      <c r="BI625" s="46"/>
      <c r="BJ625" s="46"/>
      <c r="BK625" s="46"/>
      <c r="BL625" s="46"/>
      <c r="BN625" s="46"/>
      <c r="BO625" s="46"/>
      <c r="BP625" s="46"/>
      <c r="BQ625" s="94"/>
      <c r="BR625" s="46"/>
      <c r="BS625" s="46"/>
      <c r="BT625" s="46"/>
      <c r="BU625" s="46"/>
      <c r="BV625" s="46"/>
      <c r="BW625" s="46"/>
    </row>
    <row r="626" spans="2:75">
      <c r="B626" s="46"/>
      <c r="C626" s="46"/>
      <c r="D626" s="46"/>
      <c r="E626" s="46"/>
      <c r="F626" s="46"/>
      <c r="G626" s="46"/>
      <c r="H626" s="46"/>
      <c r="BA626" s="46"/>
      <c r="BB626" s="46"/>
      <c r="BC626" s="46"/>
      <c r="BD626" s="46"/>
      <c r="BE626" s="46"/>
      <c r="BF626" s="46"/>
      <c r="BG626" s="46"/>
      <c r="BH626" s="46"/>
      <c r="BI626" s="46"/>
      <c r="BJ626" s="46"/>
      <c r="BK626" s="46"/>
      <c r="BL626" s="46"/>
      <c r="BN626" s="46"/>
      <c r="BO626" s="46"/>
      <c r="BP626" s="46"/>
      <c r="BQ626" s="94"/>
      <c r="BR626" s="46"/>
      <c r="BS626" s="46"/>
      <c r="BT626" s="46"/>
      <c r="BU626" s="46"/>
      <c r="BV626" s="46"/>
      <c r="BW626" s="46"/>
    </row>
    <row r="627" spans="2:75">
      <c r="B627" s="46"/>
      <c r="C627" s="46"/>
      <c r="D627" s="46"/>
      <c r="E627" s="46"/>
      <c r="F627" s="46"/>
      <c r="G627" s="46"/>
      <c r="H627" s="46"/>
      <c r="BA627" s="46"/>
      <c r="BB627" s="46"/>
      <c r="BC627" s="46"/>
      <c r="BD627" s="46"/>
      <c r="BE627" s="46"/>
      <c r="BF627" s="46"/>
      <c r="BG627" s="46"/>
      <c r="BH627" s="46"/>
      <c r="BI627" s="46"/>
      <c r="BJ627" s="46"/>
      <c r="BK627" s="46"/>
      <c r="BL627" s="46"/>
      <c r="BN627" s="46"/>
      <c r="BO627" s="46"/>
      <c r="BP627" s="46"/>
      <c r="BQ627" s="94"/>
      <c r="BR627" s="46"/>
      <c r="BS627" s="46"/>
      <c r="BT627" s="46"/>
      <c r="BU627" s="46"/>
      <c r="BV627" s="46"/>
      <c r="BW627" s="46"/>
    </row>
    <row r="628" spans="2:75">
      <c r="B628" s="46"/>
      <c r="C628" s="46"/>
      <c r="D628" s="46"/>
      <c r="E628" s="46"/>
      <c r="F628" s="46"/>
      <c r="G628" s="46"/>
      <c r="H628" s="46"/>
      <c r="BA628" s="46"/>
      <c r="BB628" s="46"/>
      <c r="BC628" s="46"/>
      <c r="BD628" s="46"/>
      <c r="BE628" s="46"/>
      <c r="BF628" s="46"/>
      <c r="BG628" s="46"/>
      <c r="BH628" s="46"/>
      <c r="BI628" s="46"/>
      <c r="BJ628" s="46"/>
      <c r="BK628" s="46"/>
      <c r="BL628" s="46"/>
      <c r="BN628" s="46"/>
      <c r="BO628" s="46"/>
      <c r="BP628" s="46"/>
      <c r="BQ628" s="94"/>
      <c r="BR628" s="46"/>
      <c r="BS628" s="46"/>
      <c r="BT628" s="46"/>
      <c r="BU628" s="46"/>
      <c r="BV628" s="46"/>
      <c r="BW628" s="46"/>
    </row>
    <row r="629" spans="2:75">
      <c r="B629" s="46"/>
      <c r="C629" s="46"/>
      <c r="D629" s="46"/>
      <c r="E629" s="46"/>
      <c r="F629" s="46"/>
      <c r="G629" s="46"/>
      <c r="H629" s="46"/>
      <c r="BA629" s="46"/>
      <c r="BB629" s="46"/>
      <c r="BC629" s="46"/>
      <c r="BD629" s="46"/>
      <c r="BE629" s="46"/>
      <c r="BF629" s="46"/>
      <c r="BG629" s="46"/>
      <c r="BH629" s="46"/>
      <c r="BI629" s="46"/>
      <c r="BJ629" s="46"/>
      <c r="BK629" s="46"/>
      <c r="BL629" s="46"/>
      <c r="BN629" s="46"/>
      <c r="BO629" s="46"/>
      <c r="BP629" s="46"/>
      <c r="BQ629" s="94"/>
      <c r="BR629" s="46"/>
      <c r="BS629" s="46"/>
      <c r="BT629" s="46"/>
      <c r="BU629" s="46"/>
      <c r="BV629" s="46"/>
      <c r="BW629" s="46"/>
    </row>
    <row r="630" spans="2:75">
      <c r="B630" s="46"/>
      <c r="C630" s="46"/>
      <c r="D630" s="46"/>
      <c r="E630" s="46"/>
      <c r="F630" s="46"/>
      <c r="G630" s="46"/>
      <c r="H630" s="46"/>
      <c r="BA630" s="46"/>
      <c r="BB630" s="46"/>
      <c r="BC630" s="46"/>
      <c r="BD630" s="46"/>
      <c r="BE630" s="46"/>
      <c r="BF630" s="46"/>
      <c r="BG630" s="46"/>
      <c r="BH630" s="46"/>
      <c r="BI630" s="46"/>
      <c r="BJ630" s="46"/>
      <c r="BK630" s="46"/>
      <c r="BL630" s="46"/>
      <c r="BN630" s="46"/>
      <c r="BO630" s="46"/>
      <c r="BP630" s="46"/>
      <c r="BQ630" s="94"/>
      <c r="BR630" s="46"/>
      <c r="BS630" s="46"/>
      <c r="BT630" s="46"/>
      <c r="BU630" s="46"/>
      <c r="BV630" s="46"/>
      <c r="BW630" s="46"/>
    </row>
    <row r="631" spans="2:75">
      <c r="B631" s="46"/>
      <c r="C631" s="46"/>
      <c r="D631" s="46"/>
      <c r="E631" s="46"/>
      <c r="F631" s="46"/>
      <c r="G631" s="46"/>
      <c r="H631" s="46"/>
      <c r="BA631" s="46"/>
      <c r="BB631" s="46"/>
      <c r="BC631" s="46"/>
      <c r="BD631" s="46"/>
      <c r="BE631" s="46"/>
      <c r="BF631" s="46"/>
      <c r="BG631" s="46"/>
      <c r="BH631" s="46"/>
      <c r="BI631" s="46"/>
      <c r="BJ631" s="46"/>
      <c r="BK631" s="46"/>
      <c r="BL631" s="46"/>
      <c r="BN631" s="46"/>
      <c r="BO631" s="46"/>
      <c r="BP631" s="46"/>
      <c r="BQ631" s="94"/>
      <c r="BR631" s="46"/>
      <c r="BS631" s="46"/>
      <c r="BT631" s="46"/>
      <c r="BU631" s="46"/>
      <c r="BV631" s="46"/>
      <c r="BW631" s="46"/>
    </row>
    <row r="632" spans="2:75">
      <c r="B632" s="46"/>
      <c r="C632" s="46"/>
      <c r="D632" s="46"/>
      <c r="E632" s="46"/>
      <c r="F632" s="46"/>
      <c r="G632" s="46"/>
      <c r="H632" s="46"/>
      <c r="BA632" s="46"/>
      <c r="BB632" s="46"/>
      <c r="BC632" s="46"/>
      <c r="BD632" s="46"/>
      <c r="BE632" s="46"/>
      <c r="BF632" s="46"/>
      <c r="BG632" s="46"/>
      <c r="BH632" s="46"/>
      <c r="BI632" s="46"/>
      <c r="BJ632" s="46"/>
      <c r="BK632" s="46"/>
      <c r="BL632" s="46"/>
      <c r="BN632" s="46"/>
      <c r="BO632" s="46"/>
      <c r="BP632" s="46"/>
      <c r="BQ632" s="94"/>
      <c r="BR632" s="46"/>
      <c r="BS632" s="46"/>
      <c r="BT632" s="46"/>
      <c r="BU632" s="46"/>
      <c r="BV632" s="46"/>
      <c r="BW632" s="46"/>
    </row>
    <row r="633" spans="2:75">
      <c r="B633" s="46"/>
      <c r="C633" s="46"/>
      <c r="D633" s="46"/>
      <c r="E633" s="46"/>
      <c r="F633" s="46"/>
      <c r="G633" s="46"/>
      <c r="H633" s="46"/>
      <c r="BA633" s="46"/>
      <c r="BB633" s="46"/>
      <c r="BC633" s="46"/>
      <c r="BD633" s="46"/>
      <c r="BE633" s="46"/>
      <c r="BF633" s="46"/>
      <c r="BG633" s="46"/>
      <c r="BH633" s="46"/>
      <c r="BI633" s="46"/>
      <c r="BJ633" s="46"/>
      <c r="BK633" s="46"/>
      <c r="BL633" s="46"/>
      <c r="BN633" s="46"/>
      <c r="BO633" s="46"/>
      <c r="BP633" s="46"/>
      <c r="BQ633" s="94"/>
      <c r="BR633" s="46"/>
      <c r="BS633" s="46"/>
      <c r="BT633" s="46"/>
      <c r="BU633" s="46"/>
      <c r="BV633" s="46"/>
      <c r="BW633" s="46"/>
    </row>
    <row r="634" spans="2:75">
      <c r="B634" s="46"/>
      <c r="C634" s="46"/>
      <c r="D634" s="46"/>
      <c r="E634" s="46"/>
      <c r="F634" s="46"/>
      <c r="G634" s="46"/>
      <c r="H634" s="46"/>
      <c r="BA634" s="46"/>
      <c r="BB634" s="46"/>
      <c r="BC634" s="46"/>
      <c r="BD634" s="46"/>
      <c r="BE634" s="46"/>
      <c r="BF634" s="46"/>
      <c r="BG634" s="46"/>
      <c r="BH634" s="46"/>
      <c r="BI634" s="46"/>
      <c r="BJ634" s="46"/>
      <c r="BK634" s="46"/>
      <c r="BL634" s="46"/>
      <c r="BN634" s="46"/>
      <c r="BO634" s="46"/>
      <c r="BP634" s="46"/>
      <c r="BQ634" s="94"/>
      <c r="BR634" s="46"/>
      <c r="BS634" s="46"/>
      <c r="BT634" s="46"/>
      <c r="BU634" s="46"/>
      <c r="BV634" s="46"/>
      <c r="BW634" s="46"/>
    </row>
    <row r="635" spans="2:75">
      <c r="B635" s="46"/>
      <c r="C635" s="46"/>
      <c r="D635" s="46"/>
      <c r="E635" s="46"/>
      <c r="F635" s="46"/>
      <c r="G635" s="46"/>
      <c r="H635" s="46"/>
      <c r="BA635" s="46"/>
      <c r="BB635" s="46"/>
      <c r="BC635" s="46"/>
      <c r="BD635" s="46"/>
      <c r="BE635" s="46"/>
      <c r="BF635" s="46"/>
      <c r="BG635" s="46"/>
      <c r="BH635" s="46"/>
      <c r="BI635" s="46"/>
      <c r="BJ635" s="46"/>
      <c r="BK635" s="46"/>
      <c r="BL635" s="46"/>
      <c r="BN635" s="46"/>
      <c r="BO635" s="46"/>
      <c r="BP635" s="46"/>
      <c r="BQ635" s="94"/>
      <c r="BR635" s="46"/>
      <c r="BS635" s="46"/>
      <c r="BT635" s="46"/>
      <c r="BU635" s="46"/>
      <c r="BV635" s="46"/>
      <c r="BW635" s="46"/>
    </row>
    <row r="636" spans="2:75">
      <c r="B636" s="46"/>
      <c r="C636" s="46"/>
      <c r="D636" s="46"/>
      <c r="E636" s="46"/>
      <c r="F636" s="46"/>
      <c r="G636" s="46"/>
      <c r="H636" s="46"/>
      <c r="BA636" s="46"/>
      <c r="BB636" s="46"/>
      <c r="BC636" s="46"/>
      <c r="BD636" s="46"/>
      <c r="BE636" s="46"/>
      <c r="BF636" s="46"/>
      <c r="BG636" s="46"/>
      <c r="BH636" s="46"/>
      <c r="BI636" s="46"/>
      <c r="BJ636" s="46"/>
      <c r="BK636" s="46"/>
      <c r="BL636" s="46"/>
      <c r="BN636" s="46"/>
      <c r="BO636" s="46"/>
      <c r="BP636" s="46"/>
      <c r="BQ636" s="94"/>
      <c r="BR636" s="46"/>
      <c r="BS636" s="46"/>
      <c r="BT636" s="46"/>
      <c r="BU636" s="46"/>
      <c r="BV636" s="46"/>
      <c r="BW636" s="46"/>
    </row>
    <row r="637" spans="2:75">
      <c r="B637" s="46"/>
      <c r="C637" s="46"/>
      <c r="D637" s="46"/>
      <c r="E637" s="46"/>
      <c r="F637" s="46"/>
      <c r="G637" s="46"/>
      <c r="H637" s="46"/>
      <c r="BA637" s="46"/>
      <c r="BB637" s="46"/>
      <c r="BC637" s="46"/>
      <c r="BD637" s="46"/>
      <c r="BE637" s="46"/>
      <c r="BF637" s="46"/>
      <c r="BG637" s="46"/>
      <c r="BH637" s="46"/>
      <c r="BI637" s="46"/>
      <c r="BJ637" s="46"/>
      <c r="BK637" s="46"/>
      <c r="BL637" s="46"/>
      <c r="BN637" s="46"/>
      <c r="BO637" s="46"/>
      <c r="BP637" s="46"/>
      <c r="BQ637" s="94"/>
      <c r="BR637" s="46"/>
      <c r="BS637" s="46"/>
      <c r="BT637" s="46"/>
      <c r="BU637" s="46"/>
      <c r="BV637" s="46"/>
      <c r="BW637" s="46"/>
    </row>
    <row r="638" spans="2:75">
      <c r="B638" s="46"/>
      <c r="C638" s="46"/>
      <c r="D638" s="46"/>
      <c r="E638" s="46"/>
      <c r="F638" s="46"/>
      <c r="G638" s="46"/>
      <c r="H638" s="46"/>
      <c r="BA638" s="46"/>
      <c r="BB638" s="46"/>
      <c r="BC638" s="46"/>
      <c r="BD638" s="46"/>
      <c r="BE638" s="46"/>
      <c r="BF638" s="46"/>
      <c r="BG638" s="46"/>
      <c r="BH638" s="46"/>
      <c r="BI638" s="46"/>
      <c r="BJ638" s="46"/>
      <c r="BK638" s="46"/>
      <c r="BL638" s="46"/>
      <c r="BN638" s="46"/>
      <c r="BO638" s="46"/>
      <c r="BP638" s="46"/>
      <c r="BQ638" s="94"/>
      <c r="BR638" s="46"/>
      <c r="BS638" s="46"/>
      <c r="BT638" s="46"/>
      <c r="BU638" s="46"/>
      <c r="BV638" s="46"/>
      <c r="BW638" s="46"/>
    </row>
    <row r="639" spans="2:75">
      <c r="B639" s="46"/>
      <c r="C639" s="46"/>
      <c r="D639" s="46"/>
      <c r="E639" s="46"/>
      <c r="F639" s="46"/>
      <c r="G639" s="46"/>
      <c r="H639" s="46"/>
      <c r="BA639" s="46"/>
      <c r="BB639" s="46"/>
      <c r="BC639" s="46"/>
      <c r="BD639" s="46"/>
      <c r="BE639" s="46"/>
      <c r="BF639" s="46"/>
      <c r="BG639" s="46"/>
      <c r="BH639" s="46"/>
      <c r="BI639" s="46"/>
      <c r="BJ639" s="46"/>
      <c r="BK639" s="46"/>
      <c r="BL639" s="46"/>
      <c r="BN639" s="46"/>
      <c r="BO639" s="46"/>
      <c r="BP639" s="46"/>
      <c r="BQ639" s="94"/>
      <c r="BR639" s="46"/>
      <c r="BS639" s="46"/>
      <c r="BT639" s="46"/>
      <c r="BU639" s="46"/>
      <c r="BV639" s="46"/>
      <c r="BW639" s="46"/>
    </row>
    <row r="640" spans="2:75">
      <c r="B640" s="46"/>
      <c r="C640" s="46"/>
      <c r="D640" s="46"/>
      <c r="E640" s="46"/>
      <c r="F640" s="46"/>
      <c r="G640" s="46"/>
      <c r="H640" s="46"/>
      <c r="BA640" s="46"/>
      <c r="BB640" s="46"/>
      <c r="BC640" s="46"/>
      <c r="BD640" s="46"/>
      <c r="BE640" s="46"/>
      <c r="BF640" s="46"/>
      <c r="BG640" s="46"/>
      <c r="BH640" s="46"/>
      <c r="BI640" s="46"/>
      <c r="BJ640" s="46"/>
      <c r="BK640" s="46"/>
      <c r="BL640" s="46"/>
      <c r="BN640" s="46"/>
      <c r="BO640" s="46"/>
      <c r="BP640" s="46"/>
      <c r="BQ640" s="94"/>
      <c r="BR640" s="46"/>
      <c r="BS640" s="46"/>
      <c r="BT640" s="46"/>
      <c r="BU640" s="46"/>
      <c r="BV640" s="46"/>
      <c r="BW640" s="46"/>
    </row>
    <row r="641" spans="2:75">
      <c r="B641" s="46"/>
      <c r="C641" s="46"/>
      <c r="D641" s="46"/>
      <c r="E641" s="46"/>
      <c r="F641" s="46"/>
      <c r="G641" s="46"/>
      <c r="H641" s="46"/>
      <c r="BA641" s="46"/>
      <c r="BB641" s="46"/>
      <c r="BC641" s="46"/>
      <c r="BD641" s="46"/>
      <c r="BE641" s="46"/>
      <c r="BF641" s="46"/>
      <c r="BG641" s="46"/>
      <c r="BH641" s="46"/>
      <c r="BI641" s="46"/>
      <c r="BJ641" s="46"/>
      <c r="BK641" s="46"/>
      <c r="BL641" s="46"/>
      <c r="BN641" s="46"/>
      <c r="BO641" s="46"/>
      <c r="BP641" s="46"/>
      <c r="BQ641" s="94"/>
      <c r="BR641" s="46"/>
      <c r="BS641" s="46"/>
      <c r="BT641" s="46"/>
      <c r="BU641" s="46"/>
      <c r="BV641" s="46"/>
      <c r="BW641" s="46"/>
    </row>
    <row r="642" spans="2:75">
      <c r="B642" s="46"/>
      <c r="C642" s="46"/>
      <c r="D642" s="46"/>
      <c r="E642" s="46"/>
      <c r="F642" s="46"/>
      <c r="G642" s="46"/>
      <c r="H642" s="46"/>
      <c r="BA642" s="46"/>
      <c r="BB642" s="46"/>
      <c r="BC642" s="46"/>
      <c r="BD642" s="46"/>
      <c r="BE642" s="46"/>
      <c r="BF642" s="46"/>
      <c r="BG642" s="46"/>
      <c r="BH642" s="46"/>
      <c r="BI642" s="46"/>
      <c r="BJ642" s="46"/>
      <c r="BK642" s="46"/>
      <c r="BL642" s="46"/>
      <c r="BN642" s="46"/>
      <c r="BO642" s="46"/>
      <c r="BP642" s="46"/>
      <c r="BQ642" s="94"/>
      <c r="BR642" s="46"/>
      <c r="BS642" s="46"/>
      <c r="BT642" s="46"/>
      <c r="BU642" s="46"/>
      <c r="BV642" s="46"/>
      <c r="BW642" s="46"/>
    </row>
    <row r="643" spans="2:75">
      <c r="B643" s="46"/>
      <c r="C643" s="46"/>
      <c r="D643" s="46"/>
      <c r="E643" s="46"/>
      <c r="F643" s="46"/>
      <c r="G643" s="46"/>
      <c r="H643" s="46"/>
      <c r="BA643" s="46"/>
      <c r="BB643" s="46"/>
      <c r="BC643" s="46"/>
      <c r="BD643" s="46"/>
      <c r="BE643" s="46"/>
      <c r="BF643" s="46"/>
      <c r="BG643" s="46"/>
      <c r="BH643" s="46"/>
      <c r="BI643" s="46"/>
      <c r="BJ643" s="46"/>
      <c r="BK643" s="46"/>
      <c r="BL643" s="46"/>
      <c r="BN643" s="46"/>
      <c r="BO643" s="46"/>
      <c r="BP643" s="46"/>
      <c r="BQ643" s="94"/>
      <c r="BR643" s="46"/>
      <c r="BS643" s="46"/>
      <c r="BT643" s="46"/>
      <c r="BU643" s="46"/>
      <c r="BV643" s="46"/>
      <c r="BW643" s="46"/>
    </row>
    <row r="644" spans="2:75">
      <c r="B644" s="46"/>
      <c r="C644" s="46"/>
      <c r="D644" s="46"/>
      <c r="E644" s="46"/>
      <c r="F644" s="46"/>
      <c r="G644" s="46"/>
      <c r="H644" s="46"/>
      <c r="BA644" s="46"/>
      <c r="BB644" s="46"/>
      <c r="BC644" s="46"/>
      <c r="BD644" s="46"/>
      <c r="BE644" s="46"/>
      <c r="BF644" s="46"/>
      <c r="BG644" s="46"/>
      <c r="BH644" s="46"/>
      <c r="BI644" s="46"/>
      <c r="BJ644" s="46"/>
      <c r="BK644" s="46"/>
      <c r="BL644" s="46"/>
      <c r="BN644" s="46"/>
      <c r="BO644" s="46"/>
      <c r="BP644" s="46"/>
      <c r="BQ644" s="94"/>
      <c r="BR644" s="46"/>
      <c r="BS644" s="46"/>
      <c r="BT644" s="46"/>
      <c r="BU644" s="46"/>
      <c r="BV644" s="46"/>
      <c r="BW644" s="46"/>
    </row>
    <row r="645" spans="2:75">
      <c r="B645" s="46"/>
      <c r="C645" s="46"/>
      <c r="D645" s="46"/>
      <c r="E645" s="46"/>
      <c r="F645" s="46"/>
      <c r="G645" s="46"/>
      <c r="H645" s="46"/>
      <c r="BA645" s="46"/>
      <c r="BB645" s="46"/>
      <c r="BC645" s="46"/>
      <c r="BD645" s="46"/>
      <c r="BE645" s="46"/>
      <c r="BF645" s="46"/>
      <c r="BG645" s="46"/>
      <c r="BH645" s="46"/>
      <c r="BI645" s="46"/>
      <c r="BJ645" s="46"/>
      <c r="BK645" s="46"/>
      <c r="BL645" s="46"/>
      <c r="BN645" s="46"/>
      <c r="BO645" s="46"/>
      <c r="BP645" s="46"/>
      <c r="BQ645" s="94"/>
      <c r="BR645" s="46"/>
      <c r="BS645" s="46"/>
      <c r="BT645" s="46"/>
      <c r="BU645" s="46"/>
      <c r="BV645" s="46"/>
      <c r="BW645" s="46"/>
    </row>
    <row r="646" spans="2:75">
      <c r="B646" s="46"/>
      <c r="C646" s="46"/>
      <c r="D646" s="46"/>
      <c r="E646" s="46"/>
      <c r="F646" s="46"/>
      <c r="G646" s="46"/>
      <c r="H646" s="46"/>
      <c r="BA646" s="46"/>
      <c r="BB646" s="46"/>
      <c r="BC646" s="46"/>
      <c r="BD646" s="46"/>
      <c r="BE646" s="46"/>
      <c r="BF646" s="46"/>
      <c r="BG646" s="46"/>
      <c r="BH646" s="46"/>
      <c r="BI646" s="46"/>
      <c r="BJ646" s="46"/>
      <c r="BK646" s="46"/>
      <c r="BL646" s="46"/>
      <c r="BN646" s="46"/>
      <c r="BO646" s="46"/>
      <c r="BP646" s="46"/>
      <c r="BQ646" s="94"/>
      <c r="BR646" s="46"/>
      <c r="BS646" s="46"/>
      <c r="BT646" s="46"/>
      <c r="BU646" s="46"/>
      <c r="BV646" s="46"/>
      <c r="BW646" s="46"/>
    </row>
    <row r="647" spans="2:75">
      <c r="B647" s="46"/>
      <c r="C647" s="46"/>
      <c r="D647" s="46"/>
      <c r="E647" s="46"/>
      <c r="F647" s="46"/>
      <c r="G647" s="46"/>
      <c r="H647" s="46"/>
      <c r="BA647" s="46"/>
      <c r="BB647" s="46"/>
      <c r="BC647" s="46"/>
      <c r="BD647" s="46"/>
      <c r="BE647" s="46"/>
      <c r="BF647" s="46"/>
      <c r="BG647" s="46"/>
      <c r="BH647" s="46"/>
      <c r="BI647" s="46"/>
      <c r="BJ647" s="46"/>
      <c r="BK647" s="46"/>
      <c r="BL647" s="46"/>
      <c r="BN647" s="46"/>
      <c r="BO647" s="46"/>
      <c r="BP647" s="46"/>
      <c r="BQ647" s="94"/>
      <c r="BR647" s="46"/>
      <c r="BS647" s="46"/>
      <c r="BT647" s="46"/>
      <c r="BU647" s="46"/>
      <c r="BV647" s="46"/>
      <c r="BW647" s="46"/>
    </row>
    <row r="648" spans="2:75">
      <c r="B648" s="46"/>
      <c r="C648" s="46"/>
      <c r="D648" s="46"/>
      <c r="E648" s="46"/>
      <c r="F648" s="46"/>
      <c r="G648" s="46"/>
      <c r="H648" s="46"/>
      <c r="BA648" s="46"/>
      <c r="BB648" s="46"/>
      <c r="BC648" s="46"/>
      <c r="BD648" s="46"/>
      <c r="BE648" s="46"/>
      <c r="BF648" s="46"/>
      <c r="BG648" s="46"/>
      <c r="BH648" s="46"/>
      <c r="BI648" s="46"/>
      <c r="BJ648" s="46"/>
      <c r="BK648" s="46"/>
      <c r="BL648" s="46"/>
      <c r="BN648" s="46"/>
      <c r="BO648" s="46"/>
      <c r="BP648" s="46"/>
      <c r="BQ648" s="94"/>
      <c r="BR648" s="46"/>
      <c r="BS648" s="46"/>
      <c r="BT648" s="46"/>
      <c r="BU648" s="46"/>
      <c r="BV648" s="46"/>
      <c r="BW648" s="46"/>
    </row>
    <row r="649" spans="2:75">
      <c r="B649" s="46"/>
      <c r="C649" s="46"/>
      <c r="D649" s="46"/>
      <c r="E649" s="46"/>
      <c r="F649" s="46"/>
      <c r="G649" s="46"/>
      <c r="H649" s="46"/>
      <c r="BA649" s="46"/>
      <c r="BB649" s="46"/>
      <c r="BC649" s="46"/>
      <c r="BD649" s="46"/>
      <c r="BE649" s="46"/>
      <c r="BF649" s="46"/>
      <c r="BG649" s="46"/>
      <c r="BH649" s="46"/>
      <c r="BI649" s="46"/>
      <c r="BJ649" s="46"/>
      <c r="BK649" s="46"/>
      <c r="BL649" s="46"/>
      <c r="BN649" s="46"/>
      <c r="BO649" s="46"/>
      <c r="BP649" s="46"/>
      <c r="BQ649" s="94"/>
      <c r="BR649" s="46"/>
      <c r="BS649" s="46"/>
      <c r="BT649" s="46"/>
      <c r="BU649" s="46"/>
      <c r="BV649" s="46"/>
      <c r="BW649" s="46"/>
    </row>
    <row r="650" spans="2:75">
      <c r="B650" s="46"/>
      <c r="C650" s="46"/>
      <c r="D650" s="46"/>
      <c r="E650" s="46"/>
      <c r="F650" s="46"/>
      <c r="G650" s="46"/>
      <c r="H650" s="46"/>
      <c r="BA650" s="46"/>
      <c r="BB650" s="46"/>
      <c r="BC650" s="46"/>
      <c r="BD650" s="46"/>
      <c r="BE650" s="46"/>
      <c r="BF650" s="46"/>
      <c r="BG650" s="46"/>
      <c r="BH650" s="46"/>
      <c r="BI650" s="46"/>
      <c r="BJ650" s="46"/>
      <c r="BK650" s="46"/>
      <c r="BL650" s="46"/>
      <c r="BN650" s="46"/>
      <c r="BO650" s="46"/>
      <c r="BP650" s="46"/>
      <c r="BQ650" s="94"/>
      <c r="BR650" s="46"/>
      <c r="BS650" s="46"/>
      <c r="BT650" s="46"/>
      <c r="BU650" s="46"/>
      <c r="BV650" s="46"/>
      <c r="BW650" s="46"/>
    </row>
    <row r="651" spans="2:75">
      <c r="B651" s="46"/>
      <c r="C651" s="46"/>
      <c r="D651" s="46"/>
      <c r="E651" s="46"/>
      <c r="F651" s="46"/>
      <c r="G651" s="46"/>
      <c r="H651" s="46"/>
      <c r="BA651" s="46"/>
      <c r="BB651" s="46"/>
      <c r="BC651" s="46"/>
      <c r="BD651" s="46"/>
      <c r="BE651" s="46"/>
      <c r="BF651" s="46"/>
      <c r="BG651" s="46"/>
      <c r="BH651" s="46"/>
      <c r="BI651" s="46"/>
      <c r="BJ651" s="46"/>
      <c r="BK651" s="46"/>
      <c r="BL651" s="46"/>
      <c r="BN651" s="46"/>
      <c r="BO651" s="46"/>
      <c r="BP651" s="46"/>
      <c r="BQ651" s="94"/>
      <c r="BR651" s="46"/>
      <c r="BS651" s="46"/>
      <c r="BT651" s="46"/>
      <c r="BU651" s="46"/>
      <c r="BV651" s="46"/>
      <c r="BW651" s="46"/>
    </row>
    <row r="652" spans="2:75">
      <c r="B652" s="46"/>
      <c r="C652" s="46"/>
      <c r="D652" s="46"/>
      <c r="E652" s="46"/>
      <c r="F652" s="46"/>
      <c r="G652" s="46"/>
      <c r="H652" s="46"/>
      <c r="BA652" s="46"/>
      <c r="BB652" s="46"/>
      <c r="BC652" s="46"/>
      <c r="BD652" s="46"/>
      <c r="BE652" s="46"/>
      <c r="BF652" s="46"/>
      <c r="BG652" s="46"/>
      <c r="BH652" s="46"/>
      <c r="BI652" s="46"/>
      <c r="BJ652" s="46"/>
      <c r="BK652" s="46"/>
      <c r="BL652" s="46"/>
      <c r="BN652" s="46"/>
      <c r="BO652" s="46"/>
      <c r="BP652" s="46"/>
      <c r="BQ652" s="94"/>
      <c r="BR652" s="46"/>
      <c r="BS652" s="46"/>
      <c r="BT652" s="46"/>
      <c r="BU652" s="46"/>
      <c r="BV652" s="46"/>
      <c r="BW652" s="46"/>
    </row>
    <row r="653" spans="2:75">
      <c r="B653" s="46"/>
      <c r="C653" s="46"/>
      <c r="D653" s="46"/>
      <c r="E653" s="46"/>
      <c r="F653" s="46"/>
      <c r="G653" s="46"/>
      <c r="H653" s="46"/>
      <c r="BA653" s="46"/>
      <c r="BB653" s="46"/>
      <c r="BC653" s="46"/>
      <c r="BD653" s="46"/>
      <c r="BE653" s="46"/>
      <c r="BF653" s="46"/>
      <c r="BG653" s="46"/>
      <c r="BH653" s="46"/>
      <c r="BI653" s="46"/>
      <c r="BJ653" s="46"/>
      <c r="BK653" s="46"/>
      <c r="BL653" s="46"/>
      <c r="BN653" s="46"/>
      <c r="BO653" s="46"/>
      <c r="BP653" s="46"/>
      <c r="BQ653" s="94"/>
      <c r="BR653" s="46"/>
      <c r="BS653" s="46"/>
      <c r="BT653" s="46"/>
      <c r="BU653" s="46"/>
      <c r="BV653" s="46"/>
      <c r="BW653" s="46"/>
    </row>
    <row r="654" spans="2:75">
      <c r="B654" s="46"/>
      <c r="C654" s="46"/>
      <c r="D654" s="46"/>
      <c r="E654" s="46"/>
      <c r="F654" s="46"/>
      <c r="G654" s="46"/>
      <c r="H654" s="46"/>
      <c r="BA654" s="46"/>
      <c r="BB654" s="46"/>
      <c r="BC654" s="46"/>
      <c r="BD654" s="46"/>
      <c r="BE654" s="46"/>
      <c r="BF654" s="46"/>
      <c r="BG654" s="46"/>
      <c r="BH654" s="46"/>
      <c r="BI654" s="46"/>
      <c r="BJ654" s="46"/>
      <c r="BK654" s="46"/>
      <c r="BL654" s="46"/>
      <c r="BN654" s="46"/>
      <c r="BO654" s="46"/>
      <c r="BP654" s="46"/>
      <c r="BQ654" s="94"/>
      <c r="BR654" s="46"/>
      <c r="BS654" s="46"/>
      <c r="BT654" s="46"/>
      <c r="BU654" s="46"/>
      <c r="BV654" s="46"/>
      <c r="BW654" s="46"/>
    </row>
    <row r="655" spans="2:75">
      <c r="B655" s="46"/>
      <c r="C655" s="46"/>
      <c r="D655" s="46"/>
      <c r="E655" s="46"/>
      <c r="F655" s="46"/>
      <c r="G655" s="46"/>
      <c r="H655" s="46"/>
      <c r="BA655" s="46"/>
      <c r="BB655" s="46"/>
      <c r="BC655" s="46"/>
      <c r="BD655" s="46"/>
      <c r="BE655" s="46"/>
      <c r="BF655" s="46"/>
      <c r="BG655" s="46"/>
      <c r="BH655" s="46"/>
      <c r="BI655" s="46"/>
      <c r="BJ655" s="46"/>
      <c r="BK655" s="46"/>
      <c r="BL655" s="46"/>
      <c r="BN655" s="46"/>
      <c r="BO655" s="46"/>
      <c r="BP655" s="46"/>
      <c r="BQ655" s="94"/>
      <c r="BR655" s="46"/>
      <c r="BS655" s="46"/>
      <c r="BT655" s="46"/>
      <c r="BU655" s="46"/>
      <c r="BV655" s="46"/>
      <c r="BW655" s="46"/>
    </row>
    <row r="656" spans="2:75">
      <c r="B656" s="46"/>
      <c r="C656" s="46"/>
      <c r="D656" s="46"/>
      <c r="E656" s="46"/>
      <c r="F656" s="46"/>
      <c r="G656" s="46"/>
      <c r="H656" s="46"/>
      <c r="BA656" s="46"/>
      <c r="BB656" s="46"/>
      <c r="BC656" s="46"/>
      <c r="BD656" s="46"/>
      <c r="BE656" s="46"/>
      <c r="BF656" s="46"/>
      <c r="BG656" s="46"/>
      <c r="BH656" s="46"/>
      <c r="BI656" s="46"/>
      <c r="BJ656" s="46"/>
      <c r="BK656" s="46"/>
      <c r="BL656" s="46"/>
      <c r="BN656" s="46"/>
      <c r="BO656" s="46"/>
      <c r="BP656" s="46"/>
      <c r="BQ656" s="94"/>
      <c r="BR656" s="46"/>
      <c r="BS656" s="46"/>
      <c r="BT656" s="46"/>
      <c r="BU656" s="46"/>
      <c r="BV656" s="46"/>
      <c r="BW656" s="46"/>
    </row>
    <row r="657" spans="2:75">
      <c r="B657" s="46"/>
      <c r="C657" s="46"/>
      <c r="D657" s="46"/>
      <c r="E657" s="46"/>
      <c r="F657" s="46"/>
      <c r="G657" s="46"/>
      <c r="H657" s="46"/>
      <c r="BA657" s="46"/>
      <c r="BB657" s="46"/>
      <c r="BC657" s="46"/>
      <c r="BD657" s="46"/>
      <c r="BE657" s="46"/>
      <c r="BF657" s="46"/>
      <c r="BG657" s="46"/>
      <c r="BH657" s="46"/>
      <c r="BI657" s="46"/>
      <c r="BJ657" s="46"/>
      <c r="BK657" s="46"/>
      <c r="BL657" s="46"/>
      <c r="BN657" s="46"/>
      <c r="BO657" s="46"/>
      <c r="BP657" s="46"/>
      <c r="BQ657" s="94"/>
      <c r="BR657" s="46"/>
      <c r="BS657" s="46"/>
      <c r="BT657" s="46"/>
      <c r="BU657" s="46"/>
      <c r="BV657" s="46"/>
      <c r="BW657" s="46"/>
    </row>
    <row r="658" spans="2:75">
      <c r="B658" s="46"/>
      <c r="C658" s="46"/>
      <c r="D658" s="46"/>
      <c r="E658" s="46"/>
      <c r="F658" s="46"/>
      <c r="G658" s="46"/>
      <c r="H658" s="46"/>
      <c r="BA658" s="46"/>
      <c r="BB658" s="46"/>
      <c r="BC658" s="46"/>
      <c r="BD658" s="46"/>
      <c r="BE658" s="46"/>
      <c r="BF658" s="46"/>
      <c r="BG658" s="46"/>
      <c r="BH658" s="46"/>
      <c r="BI658" s="46"/>
      <c r="BJ658" s="46"/>
      <c r="BK658" s="46"/>
      <c r="BL658" s="46"/>
      <c r="BN658" s="46"/>
      <c r="BO658" s="46"/>
      <c r="BP658" s="46"/>
      <c r="BQ658" s="94"/>
      <c r="BR658" s="46"/>
      <c r="BS658" s="46"/>
      <c r="BT658" s="46"/>
      <c r="BU658" s="46"/>
      <c r="BV658" s="46"/>
      <c r="BW658" s="46"/>
    </row>
    <row r="659" spans="2:75">
      <c r="B659" s="46"/>
      <c r="C659" s="46"/>
      <c r="D659" s="46"/>
      <c r="E659" s="46"/>
      <c r="F659" s="46"/>
      <c r="G659" s="46"/>
      <c r="H659" s="46"/>
      <c r="BA659" s="46"/>
      <c r="BB659" s="46"/>
      <c r="BC659" s="46"/>
      <c r="BD659" s="46"/>
      <c r="BE659" s="46"/>
      <c r="BF659" s="46"/>
      <c r="BG659" s="46"/>
      <c r="BH659" s="46"/>
      <c r="BI659" s="46"/>
      <c r="BJ659" s="46"/>
      <c r="BK659" s="46"/>
      <c r="BL659" s="46"/>
      <c r="BN659" s="46"/>
      <c r="BO659" s="46"/>
      <c r="BP659" s="46"/>
      <c r="BQ659" s="94"/>
      <c r="BR659" s="46"/>
      <c r="BS659" s="46"/>
      <c r="BT659" s="46"/>
      <c r="BU659" s="46"/>
      <c r="BV659" s="46"/>
      <c r="BW659" s="46"/>
    </row>
    <row r="660" spans="2:75">
      <c r="B660" s="46"/>
      <c r="C660" s="46"/>
      <c r="D660" s="46"/>
      <c r="E660" s="46"/>
      <c r="F660" s="46"/>
      <c r="G660" s="46"/>
      <c r="H660" s="46"/>
      <c r="BA660" s="46"/>
      <c r="BB660" s="46"/>
      <c r="BC660" s="46"/>
      <c r="BD660" s="46"/>
      <c r="BE660" s="46"/>
      <c r="BF660" s="46"/>
      <c r="BG660" s="46"/>
      <c r="BH660" s="46"/>
      <c r="BI660" s="46"/>
      <c r="BJ660" s="46"/>
      <c r="BK660" s="46"/>
      <c r="BL660" s="46"/>
      <c r="BN660" s="46"/>
      <c r="BO660" s="46"/>
      <c r="BP660" s="46"/>
      <c r="BQ660" s="94"/>
      <c r="BR660" s="46"/>
      <c r="BS660" s="46"/>
      <c r="BT660" s="46"/>
      <c r="BU660" s="46"/>
      <c r="BV660" s="46"/>
      <c r="BW660" s="46"/>
    </row>
    <row r="661" spans="2:75">
      <c r="B661" s="46"/>
      <c r="C661" s="46"/>
      <c r="D661" s="46"/>
      <c r="E661" s="46"/>
      <c r="F661" s="46"/>
      <c r="G661" s="46"/>
      <c r="H661" s="46"/>
      <c r="BA661" s="46"/>
      <c r="BB661" s="46"/>
      <c r="BC661" s="46"/>
      <c r="BD661" s="46"/>
      <c r="BE661" s="46"/>
      <c r="BF661" s="46"/>
      <c r="BG661" s="46"/>
      <c r="BH661" s="46"/>
      <c r="BI661" s="46"/>
      <c r="BJ661" s="46"/>
      <c r="BK661" s="46"/>
      <c r="BL661" s="46"/>
      <c r="BN661" s="46"/>
      <c r="BO661" s="46"/>
      <c r="BP661" s="46"/>
      <c r="BQ661" s="94"/>
      <c r="BR661" s="46"/>
      <c r="BS661" s="46"/>
      <c r="BT661" s="46"/>
      <c r="BU661" s="46"/>
      <c r="BV661" s="46"/>
      <c r="BW661" s="46"/>
    </row>
    <row r="662" spans="2:75">
      <c r="B662" s="46"/>
      <c r="C662" s="46"/>
      <c r="D662" s="46"/>
      <c r="E662" s="46"/>
      <c r="F662" s="46"/>
      <c r="G662" s="46"/>
      <c r="H662" s="46"/>
      <c r="BA662" s="46"/>
      <c r="BB662" s="46"/>
      <c r="BC662" s="46"/>
      <c r="BD662" s="46"/>
      <c r="BE662" s="46"/>
      <c r="BF662" s="46"/>
      <c r="BG662" s="46"/>
      <c r="BH662" s="46"/>
      <c r="BI662" s="46"/>
      <c r="BJ662" s="46"/>
      <c r="BK662" s="46"/>
      <c r="BL662" s="46"/>
      <c r="BN662" s="46"/>
      <c r="BO662" s="46"/>
      <c r="BP662" s="46"/>
      <c r="BQ662" s="94"/>
      <c r="BR662" s="46"/>
      <c r="BS662" s="46"/>
      <c r="BT662" s="46"/>
      <c r="BU662" s="46"/>
      <c r="BV662" s="46"/>
      <c r="BW662" s="46"/>
    </row>
    <row r="663" spans="2:75">
      <c r="B663" s="46"/>
      <c r="C663" s="46"/>
      <c r="D663" s="46"/>
      <c r="E663" s="46"/>
      <c r="F663" s="46"/>
      <c r="G663" s="46"/>
      <c r="H663" s="46"/>
      <c r="BA663" s="46"/>
      <c r="BB663" s="46"/>
      <c r="BC663" s="46"/>
      <c r="BD663" s="46"/>
      <c r="BE663" s="46"/>
      <c r="BF663" s="46"/>
      <c r="BG663" s="46"/>
      <c r="BH663" s="46"/>
      <c r="BI663" s="46"/>
      <c r="BJ663" s="46"/>
      <c r="BK663" s="46"/>
      <c r="BL663" s="46"/>
      <c r="BN663" s="46"/>
      <c r="BO663" s="46"/>
      <c r="BP663" s="46"/>
      <c r="BQ663" s="94"/>
      <c r="BR663" s="46"/>
      <c r="BS663" s="46"/>
      <c r="BT663" s="46"/>
      <c r="BU663" s="46"/>
      <c r="BV663" s="46"/>
      <c r="BW663" s="46"/>
    </row>
    <row r="664" spans="2:75">
      <c r="B664" s="46"/>
      <c r="C664" s="46"/>
      <c r="D664" s="46"/>
      <c r="E664" s="46"/>
      <c r="F664" s="46"/>
      <c r="G664" s="46"/>
      <c r="H664" s="46"/>
      <c r="BA664" s="46"/>
      <c r="BB664" s="46"/>
      <c r="BC664" s="46"/>
      <c r="BD664" s="46"/>
      <c r="BE664" s="46"/>
      <c r="BF664" s="46"/>
      <c r="BG664" s="46"/>
      <c r="BH664" s="46"/>
      <c r="BI664" s="46"/>
      <c r="BJ664" s="46"/>
      <c r="BK664" s="46"/>
      <c r="BL664" s="46"/>
      <c r="BN664" s="46"/>
      <c r="BO664" s="46"/>
      <c r="BP664" s="46"/>
      <c r="BQ664" s="94"/>
      <c r="BR664" s="46"/>
      <c r="BS664" s="46"/>
      <c r="BT664" s="46"/>
      <c r="BU664" s="46"/>
      <c r="BV664" s="46"/>
      <c r="BW664" s="46"/>
    </row>
    <row r="665" spans="2:75">
      <c r="B665" s="46"/>
      <c r="C665" s="46"/>
      <c r="D665" s="46"/>
      <c r="E665" s="46"/>
      <c r="F665" s="46"/>
      <c r="G665" s="46"/>
      <c r="H665" s="46"/>
      <c r="BA665" s="46"/>
      <c r="BB665" s="46"/>
      <c r="BC665" s="46"/>
      <c r="BD665" s="46"/>
      <c r="BE665" s="46"/>
      <c r="BF665" s="46"/>
      <c r="BG665" s="46"/>
      <c r="BH665" s="46"/>
      <c r="BI665" s="46"/>
      <c r="BJ665" s="46"/>
      <c r="BK665" s="46"/>
      <c r="BL665" s="46"/>
      <c r="BN665" s="46"/>
      <c r="BO665" s="46"/>
      <c r="BP665" s="46"/>
      <c r="BQ665" s="94"/>
      <c r="BR665" s="46"/>
      <c r="BS665" s="46"/>
      <c r="BT665" s="46"/>
      <c r="BU665" s="46"/>
      <c r="BV665" s="46"/>
      <c r="BW665" s="46"/>
    </row>
    <row r="666" spans="2:75">
      <c r="B666" s="46"/>
      <c r="C666" s="46"/>
      <c r="D666" s="46"/>
      <c r="E666" s="46"/>
      <c r="F666" s="46"/>
      <c r="G666" s="46"/>
      <c r="H666" s="46"/>
      <c r="BA666" s="46"/>
      <c r="BB666" s="46"/>
      <c r="BC666" s="46"/>
      <c r="BD666" s="46"/>
      <c r="BE666" s="46"/>
      <c r="BF666" s="46"/>
      <c r="BG666" s="46"/>
      <c r="BH666" s="46"/>
      <c r="BI666" s="46"/>
      <c r="BJ666" s="46"/>
      <c r="BK666" s="46"/>
      <c r="BL666" s="46"/>
      <c r="BN666" s="46"/>
      <c r="BO666" s="46"/>
      <c r="BP666" s="46"/>
      <c r="BQ666" s="94"/>
      <c r="BR666" s="46"/>
      <c r="BS666" s="46"/>
      <c r="BT666" s="46"/>
      <c r="BU666" s="46"/>
      <c r="BV666" s="46"/>
      <c r="BW666" s="46"/>
    </row>
    <row r="667" spans="2:75">
      <c r="B667" s="46"/>
      <c r="C667" s="46"/>
      <c r="D667" s="46"/>
      <c r="E667" s="46"/>
      <c r="F667" s="46"/>
      <c r="G667" s="46"/>
      <c r="H667" s="46"/>
      <c r="BA667" s="46"/>
      <c r="BB667" s="46"/>
      <c r="BC667" s="46"/>
      <c r="BD667" s="46"/>
      <c r="BE667" s="46"/>
      <c r="BF667" s="46"/>
      <c r="BG667" s="46"/>
      <c r="BH667" s="46"/>
      <c r="BI667" s="46"/>
      <c r="BJ667" s="46"/>
      <c r="BK667" s="46"/>
      <c r="BL667" s="46"/>
      <c r="BN667" s="46"/>
      <c r="BO667" s="46"/>
      <c r="BP667" s="46"/>
      <c r="BQ667" s="94"/>
      <c r="BR667" s="46"/>
      <c r="BS667" s="46"/>
      <c r="BT667" s="46"/>
      <c r="BU667" s="46"/>
      <c r="BV667" s="46"/>
      <c r="BW667" s="46"/>
    </row>
    <row r="668" spans="2:75">
      <c r="B668" s="46"/>
      <c r="C668" s="46"/>
      <c r="D668" s="46"/>
      <c r="E668" s="46"/>
      <c r="F668" s="46"/>
      <c r="G668" s="46"/>
      <c r="H668" s="46"/>
      <c r="BA668" s="46"/>
      <c r="BB668" s="46"/>
      <c r="BC668" s="46"/>
      <c r="BD668" s="46"/>
      <c r="BE668" s="46"/>
      <c r="BF668" s="46"/>
      <c r="BG668" s="46"/>
      <c r="BH668" s="46"/>
      <c r="BI668" s="46"/>
      <c r="BJ668" s="46"/>
      <c r="BK668" s="46"/>
      <c r="BL668" s="46"/>
      <c r="BN668" s="46"/>
      <c r="BO668" s="46"/>
      <c r="BP668" s="46"/>
      <c r="BQ668" s="94"/>
      <c r="BR668" s="46"/>
      <c r="BS668" s="46"/>
      <c r="BT668" s="46"/>
      <c r="BU668" s="46"/>
      <c r="BV668" s="46"/>
      <c r="BW668" s="46"/>
    </row>
    <row r="669" spans="2:75">
      <c r="B669" s="46"/>
      <c r="C669" s="46"/>
      <c r="D669" s="46"/>
      <c r="E669" s="46"/>
      <c r="F669" s="46"/>
      <c r="G669" s="46"/>
      <c r="H669" s="46"/>
      <c r="BA669" s="46"/>
      <c r="BB669" s="46"/>
      <c r="BC669" s="46"/>
      <c r="BD669" s="46"/>
      <c r="BE669" s="46"/>
      <c r="BF669" s="46"/>
      <c r="BG669" s="46"/>
      <c r="BH669" s="46"/>
      <c r="BI669" s="46"/>
      <c r="BJ669" s="46"/>
      <c r="BK669" s="46"/>
      <c r="BL669" s="46"/>
      <c r="BN669" s="46"/>
      <c r="BO669" s="46"/>
      <c r="BP669" s="46"/>
      <c r="BQ669" s="94"/>
      <c r="BR669" s="46"/>
      <c r="BS669" s="46"/>
      <c r="BT669" s="46"/>
      <c r="BU669" s="46"/>
      <c r="BV669" s="46"/>
      <c r="BW669" s="46"/>
    </row>
    <row r="670" spans="2:75">
      <c r="B670" s="46"/>
      <c r="C670" s="46"/>
      <c r="D670" s="46"/>
      <c r="E670" s="46"/>
      <c r="F670" s="46"/>
      <c r="G670" s="46"/>
      <c r="H670" s="46"/>
      <c r="BA670" s="46"/>
      <c r="BB670" s="46"/>
      <c r="BC670" s="46"/>
      <c r="BD670" s="46"/>
      <c r="BE670" s="46"/>
      <c r="BF670" s="46"/>
      <c r="BG670" s="46"/>
      <c r="BH670" s="46"/>
      <c r="BI670" s="46"/>
      <c r="BJ670" s="46"/>
      <c r="BK670" s="46"/>
      <c r="BL670" s="46"/>
      <c r="BN670" s="46"/>
      <c r="BO670" s="46"/>
      <c r="BP670" s="46"/>
      <c r="BQ670" s="94"/>
      <c r="BR670" s="46"/>
      <c r="BS670" s="46"/>
      <c r="BT670" s="46"/>
      <c r="BU670" s="46"/>
      <c r="BV670" s="46"/>
      <c r="BW670" s="46"/>
    </row>
    <row r="671" spans="2:75">
      <c r="B671" s="46"/>
      <c r="C671" s="46"/>
      <c r="D671" s="46"/>
      <c r="E671" s="46"/>
      <c r="F671" s="46"/>
      <c r="G671" s="46"/>
      <c r="H671" s="46"/>
      <c r="BA671" s="46"/>
      <c r="BB671" s="46"/>
      <c r="BC671" s="46"/>
      <c r="BD671" s="46"/>
      <c r="BE671" s="46"/>
      <c r="BF671" s="46"/>
      <c r="BG671" s="46"/>
      <c r="BH671" s="46"/>
      <c r="BI671" s="46"/>
      <c r="BJ671" s="46"/>
      <c r="BK671" s="46"/>
      <c r="BL671" s="46"/>
      <c r="BN671" s="46"/>
      <c r="BO671" s="46"/>
      <c r="BP671" s="46"/>
      <c r="BQ671" s="94"/>
      <c r="BR671" s="46"/>
      <c r="BS671" s="46"/>
      <c r="BT671" s="46"/>
      <c r="BU671" s="46"/>
      <c r="BV671" s="46"/>
      <c r="BW671" s="46"/>
    </row>
    <row r="672" spans="2:75">
      <c r="B672" s="46"/>
      <c r="C672" s="46"/>
      <c r="D672" s="46"/>
      <c r="E672" s="46"/>
      <c r="F672" s="46"/>
      <c r="G672" s="46"/>
      <c r="H672" s="46"/>
      <c r="BA672" s="46"/>
      <c r="BB672" s="46"/>
      <c r="BC672" s="46"/>
      <c r="BD672" s="46"/>
      <c r="BE672" s="46"/>
      <c r="BF672" s="46"/>
      <c r="BG672" s="46"/>
      <c r="BH672" s="46"/>
      <c r="BI672" s="46"/>
      <c r="BJ672" s="46"/>
      <c r="BK672" s="46"/>
      <c r="BL672" s="46"/>
      <c r="BN672" s="46"/>
      <c r="BO672" s="46"/>
      <c r="BP672" s="46"/>
      <c r="BQ672" s="94"/>
      <c r="BR672" s="46"/>
      <c r="BS672" s="46"/>
      <c r="BT672" s="46"/>
      <c r="BU672" s="46"/>
      <c r="BV672" s="46"/>
      <c r="BW672" s="46"/>
    </row>
    <row r="673" spans="2:75">
      <c r="B673" s="46"/>
      <c r="C673" s="46"/>
      <c r="D673" s="46"/>
      <c r="E673" s="46"/>
      <c r="F673" s="46"/>
      <c r="G673" s="46"/>
      <c r="H673" s="46"/>
      <c r="BA673" s="46"/>
      <c r="BB673" s="46"/>
      <c r="BC673" s="46"/>
      <c r="BD673" s="46"/>
      <c r="BE673" s="46"/>
      <c r="BF673" s="46"/>
      <c r="BG673" s="46"/>
      <c r="BH673" s="46"/>
      <c r="BI673" s="46"/>
      <c r="BJ673" s="46"/>
      <c r="BK673" s="46"/>
      <c r="BL673" s="46"/>
      <c r="BN673" s="46"/>
      <c r="BO673" s="46"/>
      <c r="BP673" s="46"/>
      <c r="BQ673" s="94"/>
      <c r="BR673" s="46"/>
      <c r="BS673" s="46"/>
      <c r="BT673" s="46"/>
      <c r="BU673" s="46"/>
      <c r="BV673" s="46"/>
      <c r="BW673" s="46"/>
    </row>
    <row r="674" spans="2:75">
      <c r="B674" s="46"/>
      <c r="C674" s="46"/>
      <c r="D674" s="46"/>
      <c r="E674" s="46"/>
      <c r="F674" s="46"/>
      <c r="G674" s="46"/>
      <c r="H674" s="46"/>
      <c r="BA674" s="46"/>
      <c r="BB674" s="46"/>
      <c r="BC674" s="46"/>
      <c r="BD674" s="46"/>
      <c r="BE674" s="46"/>
      <c r="BF674" s="46"/>
      <c r="BG674" s="46"/>
      <c r="BH674" s="46"/>
      <c r="BI674" s="46"/>
      <c r="BJ674" s="46"/>
      <c r="BK674" s="46"/>
      <c r="BL674" s="46"/>
      <c r="BN674" s="46"/>
      <c r="BO674" s="46"/>
      <c r="BP674" s="46"/>
      <c r="BQ674" s="94"/>
      <c r="BR674" s="46"/>
      <c r="BS674" s="46"/>
      <c r="BT674" s="46"/>
      <c r="BU674" s="46"/>
      <c r="BV674" s="46"/>
      <c r="BW674" s="46"/>
    </row>
    <row r="675" spans="2:75">
      <c r="B675" s="46"/>
      <c r="C675" s="46"/>
      <c r="D675" s="46"/>
      <c r="E675" s="46"/>
      <c r="F675" s="46"/>
      <c r="G675" s="46"/>
      <c r="H675" s="46"/>
      <c r="BA675" s="46"/>
      <c r="BB675" s="46"/>
      <c r="BC675" s="46"/>
      <c r="BD675" s="46"/>
      <c r="BE675" s="46"/>
      <c r="BF675" s="46"/>
      <c r="BG675" s="46"/>
      <c r="BH675" s="46"/>
      <c r="BI675" s="46"/>
      <c r="BJ675" s="46"/>
      <c r="BK675" s="46"/>
      <c r="BL675" s="46"/>
      <c r="BN675" s="46"/>
      <c r="BO675" s="46"/>
      <c r="BP675" s="46"/>
      <c r="BQ675" s="94"/>
      <c r="BR675" s="46"/>
      <c r="BS675" s="46"/>
      <c r="BT675" s="46"/>
      <c r="BU675" s="46"/>
      <c r="BV675" s="46"/>
      <c r="BW675" s="46"/>
    </row>
    <row r="676" spans="2:75">
      <c r="B676" s="46"/>
      <c r="C676" s="46"/>
      <c r="D676" s="46"/>
      <c r="E676" s="46"/>
      <c r="F676" s="46"/>
      <c r="G676" s="46"/>
      <c r="H676" s="46"/>
      <c r="BA676" s="46"/>
      <c r="BB676" s="46"/>
      <c r="BC676" s="46"/>
      <c r="BD676" s="46"/>
      <c r="BE676" s="46"/>
      <c r="BF676" s="46"/>
      <c r="BG676" s="46"/>
      <c r="BH676" s="46"/>
      <c r="BI676" s="46"/>
      <c r="BJ676" s="46"/>
      <c r="BK676" s="46"/>
      <c r="BL676" s="46"/>
      <c r="BN676" s="46"/>
      <c r="BO676" s="46"/>
      <c r="BP676" s="46"/>
      <c r="BQ676" s="94"/>
      <c r="BR676" s="46"/>
      <c r="BS676" s="46"/>
      <c r="BT676" s="46"/>
      <c r="BU676" s="46"/>
      <c r="BV676" s="46"/>
      <c r="BW676" s="46"/>
    </row>
    <row r="677" spans="2:75">
      <c r="B677" s="46"/>
      <c r="C677" s="46"/>
      <c r="D677" s="46"/>
      <c r="E677" s="46"/>
      <c r="F677" s="46"/>
      <c r="G677" s="46"/>
      <c r="H677" s="46"/>
      <c r="BA677" s="46"/>
      <c r="BB677" s="46"/>
      <c r="BC677" s="46"/>
      <c r="BD677" s="46"/>
      <c r="BE677" s="46"/>
      <c r="BF677" s="46"/>
      <c r="BG677" s="46"/>
      <c r="BH677" s="46"/>
      <c r="BI677" s="46"/>
      <c r="BJ677" s="46"/>
      <c r="BK677" s="46"/>
      <c r="BL677" s="46"/>
      <c r="BN677" s="46"/>
      <c r="BO677" s="46"/>
      <c r="BP677" s="46"/>
      <c r="BQ677" s="94"/>
      <c r="BR677" s="46"/>
      <c r="BS677" s="46"/>
      <c r="BT677" s="46"/>
      <c r="BU677" s="46"/>
      <c r="BV677" s="46"/>
      <c r="BW677" s="46"/>
    </row>
    <row r="678" spans="2:75">
      <c r="B678" s="46"/>
      <c r="C678" s="46"/>
      <c r="D678" s="46"/>
      <c r="E678" s="46"/>
      <c r="F678" s="46"/>
      <c r="G678" s="46"/>
      <c r="H678" s="46"/>
      <c r="BA678" s="46"/>
      <c r="BB678" s="46"/>
      <c r="BC678" s="46"/>
      <c r="BD678" s="46"/>
      <c r="BE678" s="46"/>
      <c r="BF678" s="46"/>
      <c r="BG678" s="46"/>
      <c r="BH678" s="46"/>
      <c r="BI678" s="46"/>
      <c r="BJ678" s="46"/>
      <c r="BK678" s="46"/>
      <c r="BL678" s="46"/>
      <c r="BN678" s="46"/>
      <c r="BO678" s="46"/>
      <c r="BP678" s="46"/>
      <c r="BQ678" s="94"/>
      <c r="BR678" s="46"/>
      <c r="BS678" s="46"/>
      <c r="BT678" s="46"/>
      <c r="BU678" s="46"/>
      <c r="BV678" s="46"/>
      <c r="BW678" s="46"/>
    </row>
    <row r="679" spans="2:75">
      <c r="B679" s="46"/>
      <c r="C679" s="46"/>
      <c r="D679" s="46"/>
      <c r="E679" s="46"/>
      <c r="F679" s="46"/>
      <c r="G679" s="46"/>
      <c r="H679" s="46"/>
      <c r="BA679" s="46"/>
      <c r="BB679" s="46"/>
      <c r="BC679" s="46"/>
      <c r="BD679" s="46"/>
      <c r="BE679" s="46"/>
      <c r="BF679" s="46"/>
      <c r="BG679" s="46"/>
      <c r="BH679" s="46"/>
      <c r="BI679" s="46"/>
      <c r="BJ679" s="46"/>
      <c r="BK679" s="46"/>
      <c r="BL679" s="46"/>
      <c r="BN679" s="46"/>
      <c r="BO679" s="46"/>
      <c r="BP679" s="46"/>
      <c r="BQ679" s="94"/>
      <c r="BR679" s="46"/>
      <c r="BS679" s="46"/>
      <c r="BT679" s="46"/>
      <c r="BU679" s="46"/>
      <c r="BV679" s="46"/>
      <c r="BW679" s="46"/>
    </row>
    <row r="680" spans="2:75">
      <c r="B680" s="46"/>
      <c r="C680" s="46"/>
      <c r="D680" s="46"/>
      <c r="E680" s="46"/>
      <c r="F680" s="46"/>
      <c r="G680" s="46"/>
      <c r="H680" s="46"/>
      <c r="BA680" s="46"/>
      <c r="BB680" s="46"/>
      <c r="BC680" s="46"/>
      <c r="BD680" s="46"/>
      <c r="BE680" s="46"/>
      <c r="BF680" s="46"/>
      <c r="BG680" s="46"/>
      <c r="BH680" s="46"/>
      <c r="BI680" s="46"/>
      <c r="BJ680" s="46"/>
      <c r="BK680" s="46"/>
      <c r="BL680" s="46"/>
      <c r="BN680" s="46"/>
      <c r="BO680" s="46"/>
      <c r="BP680" s="46"/>
      <c r="BQ680" s="94"/>
      <c r="BR680" s="46"/>
      <c r="BS680" s="46"/>
      <c r="BT680" s="46"/>
      <c r="BU680" s="46"/>
      <c r="BV680" s="46"/>
      <c r="BW680" s="46"/>
    </row>
    <row r="681" spans="2:75">
      <c r="B681" s="46"/>
      <c r="C681" s="46"/>
      <c r="D681" s="46"/>
      <c r="E681" s="46"/>
      <c r="F681" s="46"/>
      <c r="G681" s="46"/>
      <c r="H681" s="46"/>
      <c r="BA681" s="46"/>
      <c r="BB681" s="46"/>
      <c r="BC681" s="46"/>
      <c r="BD681" s="46"/>
      <c r="BE681" s="46"/>
      <c r="BF681" s="46"/>
      <c r="BG681" s="46"/>
      <c r="BH681" s="46"/>
      <c r="BI681" s="46"/>
      <c r="BJ681" s="46"/>
      <c r="BK681" s="46"/>
      <c r="BL681" s="46"/>
      <c r="BN681" s="46"/>
      <c r="BO681" s="46"/>
      <c r="BP681" s="46"/>
      <c r="BQ681" s="94"/>
      <c r="BR681" s="46"/>
      <c r="BS681" s="46"/>
      <c r="BT681" s="46"/>
      <c r="BU681" s="46"/>
      <c r="BV681" s="46"/>
      <c r="BW681" s="46"/>
    </row>
    <row r="682" spans="2:75">
      <c r="B682" s="46"/>
      <c r="C682" s="46"/>
      <c r="D682" s="46"/>
      <c r="E682" s="46"/>
      <c r="F682" s="46"/>
      <c r="G682" s="46"/>
      <c r="H682" s="46"/>
      <c r="BA682" s="46"/>
      <c r="BB682" s="46"/>
      <c r="BC682" s="46"/>
      <c r="BD682" s="46"/>
      <c r="BE682" s="46"/>
      <c r="BF682" s="46"/>
      <c r="BG682" s="46"/>
      <c r="BH682" s="46"/>
      <c r="BI682" s="46"/>
      <c r="BJ682" s="46"/>
      <c r="BK682" s="46"/>
      <c r="BL682" s="46"/>
      <c r="BN682" s="46"/>
      <c r="BO682" s="46"/>
      <c r="BP682" s="46"/>
      <c r="BQ682" s="94"/>
      <c r="BR682" s="46"/>
      <c r="BS682" s="46"/>
      <c r="BT682" s="46"/>
      <c r="BU682" s="46"/>
      <c r="BV682" s="46"/>
      <c r="BW682" s="46"/>
    </row>
    <row r="683" spans="2:75">
      <c r="B683" s="46"/>
      <c r="C683" s="46"/>
      <c r="D683" s="46"/>
      <c r="E683" s="46"/>
      <c r="F683" s="46"/>
      <c r="G683" s="46"/>
      <c r="H683" s="46"/>
      <c r="BA683" s="46"/>
      <c r="BB683" s="46"/>
      <c r="BC683" s="46"/>
      <c r="BD683" s="46"/>
      <c r="BE683" s="46"/>
      <c r="BF683" s="46"/>
      <c r="BG683" s="46"/>
      <c r="BH683" s="46"/>
      <c r="BI683" s="46"/>
      <c r="BJ683" s="46"/>
      <c r="BK683" s="46"/>
      <c r="BL683" s="46"/>
      <c r="BN683" s="46"/>
      <c r="BO683" s="46"/>
      <c r="BP683" s="46"/>
      <c r="BQ683" s="94"/>
      <c r="BR683" s="46"/>
      <c r="BS683" s="46"/>
      <c r="BT683" s="46"/>
      <c r="BU683" s="46"/>
      <c r="BV683" s="46"/>
      <c r="BW683" s="46"/>
    </row>
    <row r="684" spans="2:75">
      <c r="B684" s="46"/>
      <c r="C684" s="46"/>
      <c r="D684" s="46"/>
      <c r="E684" s="46"/>
      <c r="F684" s="46"/>
      <c r="G684" s="46"/>
      <c r="H684" s="46"/>
      <c r="BA684" s="46"/>
      <c r="BB684" s="46"/>
      <c r="BC684" s="46"/>
      <c r="BD684" s="46"/>
      <c r="BE684" s="46"/>
      <c r="BF684" s="46"/>
      <c r="BG684" s="46"/>
      <c r="BH684" s="46"/>
      <c r="BI684" s="46"/>
      <c r="BJ684" s="46"/>
      <c r="BK684" s="46"/>
      <c r="BL684" s="46"/>
      <c r="BN684" s="46"/>
      <c r="BO684" s="46"/>
      <c r="BP684" s="46"/>
      <c r="BQ684" s="94"/>
      <c r="BR684" s="46"/>
      <c r="BS684" s="46"/>
      <c r="BT684" s="46"/>
      <c r="BU684" s="46"/>
      <c r="BV684" s="46"/>
      <c r="BW684" s="46"/>
    </row>
    <row r="685" spans="2:75">
      <c r="B685" s="46"/>
      <c r="C685" s="46"/>
      <c r="D685" s="46"/>
      <c r="E685" s="46"/>
      <c r="F685" s="46"/>
      <c r="G685" s="46"/>
      <c r="H685" s="46"/>
      <c r="BA685" s="46"/>
      <c r="BB685" s="46"/>
      <c r="BC685" s="46"/>
      <c r="BD685" s="46"/>
      <c r="BE685" s="46"/>
      <c r="BF685" s="46"/>
      <c r="BG685" s="46"/>
      <c r="BH685" s="46"/>
      <c r="BI685" s="46"/>
      <c r="BJ685" s="46"/>
      <c r="BK685" s="46"/>
      <c r="BL685" s="46"/>
      <c r="BN685" s="46"/>
      <c r="BO685" s="46"/>
      <c r="BP685" s="46"/>
      <c r="BQ685" s="94"/>
      <c r="BR685" s="46"/>
      <c r="BS685" s="46"/>
      <c r="BT685" s="46"/>
      <c r="BU685" s="46"/>
      <c r="BV685" s="46"/>
      <c r="BW685" s="46"/>
    </row>
    <row r="686" spans="2:75">
      <c r="B686" s="46"/>
      <c r="C686" s="46"/>
      <c r="D686" s="46"/>
      <c r="E686" s="46"/>
      <c r="F686" s="46"/>
      <c r="G686" s="46"/>
      <c r="H686" s="46"/>
      <c r="BA686" s="46"/>
      <c r="BB686" s="46"/>
      <c r="BC686" s="46"/>
      <c r="BD686" s="46"/>
      <c r="BE686" s="46"/>
      <c r="BF686" s="46"/>
      <c r="BG686" s="46"/>
      <c r="BH686" s="46"/>
      <c r="BI686" s="46"/>
      <c r="BJ686" s="46"/>
      <c r="BK686" s="46"/>
      <c r="BL686" s="46"/>
      <c r="BN686" s="46"/>
      <c r="BO686" s="46"/>
      <c r="BP686" s="46"/>
      <c r="BQ686" s="94"/>
      <c r="BR686" s="46"/>
      <c r="BS686" s="46"/>
      <c r="BT686" s="46"/>
      <c r="BU686" s="46"/>
      <c r="BV686" s="46"/>
      <c r="BW686" s="46"/>
    </row>
    <row r="687" spans="2:75">
      <c r="B687" s="46"/>
      <c r="C687" s="46"/>
      <c r="D687" s="46"/>
      <c r="E687" s="46"/>
      <c r="F687" s="46"/>
      <c r="G687" s="46"/>
      <c r="H687" s="46"/>
      <c r="BA687" s="46"/>
      <c r="BB687" s="46"/>
      <c r="BC687" s="46"/>
      <c r="BD687" s="46"/>
      <c r="BE687" s="46"/>
      <c r="BF687" s="46"/>
      <c r="BG687" s="46"/>
      <c r="BH687" s="46"/>
      <c r="BI687" s="46"/>
      <c r="BJ687" s="46"/>
      <c r="BK687" s="46"/>
      <c r="BL687" s="46"/>
      <c r="BN687" s="46"/>
      <c r="BO687" s="46"/>
      <c r="BP687" s="46"/>
      <c r="BQ687" s="94"/>
      <c r="BR687" s="46"/>
      <c r="BS687" s="46"/>
      <c r="BT687" s="46"/>
      <c r="BU687" s="46"/>
      <c r="BV687" s="46"/>
      <c r="BW687" s="46"/>
    </row>
    <row r="688" spans="2:75">
      <c r="B688" s="46"/>
      <c r="C688" s="46"/>
      <c r="D688" s="46"/>
      <c r="E688" s="46"/>
      <c r="F688" s="46"/>
      <c r="G688" s="46"/>
      <c r="H688" s="46"/>
      <c r="BA688" s="46"/>
      <c r="BB688" s="46"/>
      <c r="BC688" s="46"/>
      <c r="BD688" s="46"/>
      <c r="BE688" s="46"/>
      <c r="BF688" s="46"/>
      <c r="BG688" s="46"/>
      <c r="BH688" s="46"/>
      <c r="BI688" s="46"/>
      <c r="BJ688" s="46"/>
      <c r="BK688" s="46"/>
      <c r="BL688" s="46"/>
      <c r="BN688" s="46"/>
      <c r="BO688" s="46"/>
      <c r="BP688" s="46"/>
      <c r="BQ688" s="94"/>
      <c r="BR688" s="46"/>
      <c r="BS688" s="46"/>
      <c r="BT688" s="46"/>
      <c r="BU688" s="46"/>
      <c r="BV688" s="46"/>
      <c r="BW688" s="46"/>
    </row>
    <row r="689" spans="2:75">
      <c r="B689" s="46"/>
      <c r="C689" s="46"/>
      <c r="D689" s="46"/>
      <c r="E689" s="46"/>
      <c r="F689" s="46"/>
      <c r="G689" s="46"/>
      <c r="H689" s="46"/>
      <c r="BA689" s="46"/>
      <c r="BB689" s="46"/>
      <c r="BC689" s="46"/>
      <c r="BD689" s="46"/>
      <c r="BE689" s="46"/>
      <c r="BF689" s="46"/>
      <c r="BG689" s="46"/>
      <c r="BH689" s="46"/>
      <c r="BI689" s="46"/>
      <c r="BJ689" s="46"/>
      <c r="BK689" s="46"/>
      <c r="BL689" s="46"/>
      <c r="BN689" s="46"/>
      <c r="BO689" s="46"/>
      <c r="BP689" s="46"/>
      <c r="BQ689" s="94"/>
      <c r="BR689" s="46"/>
      <c r="BS689" s="46"/>
      <c r="BT689" s="46"/>
      <c r="BU689" s="46"/>
      <c r="BV689" s="46"/>
      <c r="BW689" s="46"/>
    </row>
    <row r="690" spans="2:75">
      <c r="B690" s="46"/>
      <c r="C690" s="46"/>
      <c r="D690" s="46"/>
      <c r="E690" s="46"/>
      <c r="F690" s="46"/>
      <c r="G690" s="46"/>
      <c r="H690" s="46"/>
      <c r="BA690" s="46"/>
      <c r="BB690" s="46"/>
      <c r="BC690" s="46"/>
      <c r="BD690" s="46"/>
      <c r="BE690" s="46"/>
      <c r="BF690" s="46"/>
      <c r="BG690" s="46"/>
      <c r="BH690" s="46"/>
      <c r="BI690" s="46"/>
      <c r="BJ690" s="46"/>
      <c r="BK690" s="46"/>
      <c r="BL690" s="46"/>
      <c r="BN690" s="46"/>
      <c r="BO690" s="46"/>
      <c r="BP690" s="46"/>
      <c r="BQ690" s="94"/>
      <c r="BR690" s="46"/>
      <c r="BS690" s="46"/>
      <c r="BT690" s="46"/>
      <c r="BU690" s="46"/>
      <c r="BV690" s="46"/>
      <c r="BW690" s="46"/>
    </row>
    <row r="691" spans="2:75">
      <c r="B691" s="46"/>
      <c r="C691" s="46"/>
      <c r="D691" s="46"/>
      <c r="E691" s="46"/>
      <c r="F691" s="46"/>
      <c r="G691" s="46"/>
      <c r="H691" s="46"/>
      <c r="BA691" s="46"/>
      <c r="BB691" s="46"/>
      <c r="BC691" s="46"/>
      <c r="BD691" s="46"/>
      <c r="BE691" s="46"/>
      <c r="BF691" s="46"/>
      <c r="BG691" s="46"/>
      <c r="BH691" s="46"/>
      <c r="BI691" s="46"/>
      <c r="BJ691" s="46"/>
      <c r="BK691" s="46"/>
      <c r="BL691" s="46"/>
      <c r="BN691" s="46"/>
      <c r="BO691" s="46"/>
      <c r="BP691" s="46"/>
      <c r="BQ691" s="94"/>
      <c r="BR691" s="46"/>
      <c r="BS691" s="46"/>
      <c r="BT691" s="46"/>
      <c r="BU691" s="46"/>
      <c r="BV691" s="46"/>
      <c r="BW691" s="46"/>
    </row>
    <row r="692" spans="2:75">
      <c r="B692" s="46"/>
      <c r="C692" s="46"/>
      <c r="D692" s="46"/>
      <c r="E692" s="46"/>
      <c r="F692" s="46"/>
      <c r="G692" s="46"/>
      <c r="H692" s="46"/>
      <c r="BA692" s="46"/>
      <c r="BB692" s="46"/>
      <c r="BC692" s="46"/>
      <c r="BD692" s="46"/>
      <c r="BE692" s="46"/>
      <c r="BF692" s="46"/>
      <c r="BG692" s="46"/>
      <c r="BH692" s="46"/>
      <c r="BI692" s="46"/>
      <c r="BJ692" s="46"/>
      <c r="BK692" s="46"/>
      <c r="BL692" s="46"/>
      <c r="BN692" s="46"/>
      <c r="BO692" s="46"/>
      <c r="BP692" s="46"/>
      <c r="BQ692" s="94"/>
      <c r="BR692" s="46"/>
      <c r="BS692" s="46"/>
      <c r="BT692" s="46"/>
      <c r="BU692" s="46"/>
      <c r="BV692" s="46"/>
      <c r="BW692" s="46"/>
    </row>
    <row r="693" spans="2:75">
      <c r="B693" s="46"/>
      <c r="C693" s="46"/>
      <c r="D693" s="46"/>
      <c r="E693" s="46"/>
      <c r="F693" s="46"/>
      <c r="G693" s="46"/>
      <c r="H693" s="46"/>
      <c r="BA693" s="46"/>
      <c r="BB693" s="46"/>
      <c r="BC693" s="46"/>
      <c r="BD693" s="46"/>
      <c r="BE693" s="46"/>
      <c r="BF693" s="46"/>
      <c r="BG693" s="46"/>
      <c r="BH693" s="46"/>
      <c r="BI693" s="46"/>
      <c r="BJ693" s="46"/>
      <c r="BK693" s="46"/>
      <c r="BL693" s="46"/>
      <c r="BN693" s="46"/>
      <c r="BO693" s="46"/>
      <c r="BP693" s="46"/>
      <c r="BQ693" s="94"/>
      <c r="BR693" s="46"/>
      <c r="BS693" s="46"/>
      <c r="BT693" s="46"/>
      <c r="BU693" s="46"/>
      <c r="BV693" s="46"/>
      <c r="BW693" s="46"/>
    </row>
    <row r="694" spans="2:75">
      <c r="B694" s="46"/>
      <c r="C694" s="46"/>
      <c r="D694" s="46"/>
      <c r="E694" s="46"/>
      <c r="F694" s="46"/>
      <c r="G694" s="46"/>
      <c r="H694" s="46"/>
      <c r="BA694" s="46"/>
      <c r="BB694" s="46"/>
      <c r="BC694" s="46"/>
      <c r="BD694" s="46"/>
      <c r="BE694" s="46"/>
      <c r="BF694" s="46"/>
      <c r="BG694" s="46"/>
      <c r="BH694" s="46"/>
      <c r="BI694" s="46"/>
      <c r="BJ694" s="46"/>
      <c r="BK694" s="46"/>
      <c r="BL694" s="46"/>
      <c r="BN694" s="46"/>
      <c r="BO694" s="46"/>
      <c r="BP694" s="46"/>
      <c r="BQ694" s="94"/>
      <c r="BR694" s="46"/>
      <c r="BS694" s="46"/>
      <c r="BT694" s="46"/>
      <c r="BU694" s="46"/>
      <c r="BV694" s="46"/>
      <c r="BW694" s="46"/>
    </row>
    <row r="695" spans="2:75">
      <c r="B695" s="46"/>
      <c r="C695" s="46"/>
      <c r="D695" s="46"/>
      <c r="E695" s="46"/>
      <c r="F695" s="46"/>
      <c r="G695" s="46"/>
      <c r="H695" s="46"/>
      <c r="BA695" s="46"/>
      <c r="BB695" s="46"/>
      <c r="BC695" s="46"/>
      <c r="BD695" s="46"/>
      <c r="BE695" s="46"/>
      <c r="BF695" s="46"/>
      <c r="BG695" s="46"/>
      <c r="BH695" s="46"/>
      <c r="BI695" s="46"/>
      <c r="BJ695" s="46"/>
      <c r="BK695" s="46"/>
      <c r="BL695" s="46"/>
      <c r="BN695" s="46"/>
      <c r="BO695" s="46"/>
      <c r="BP695" s="46"/>
      <c r="BQ695" s="94"/>
      <c r="BR695" s="46"/>
      <c r="BS695" s="46"/>
      <c r="BT695" s="46"/>
      <c r="BU695" s="46"/>
      <c r="BV695" s="46"/>
      <c r="BW695" s="46"/>
    </row>
    <row r="696" spans="2:75">
      <c r="B696" s="46"/>
      <c r="C696" s="46"/>
      <c r="D696" s="46"/>
      <c r="E696" s="46"/>
      <c r="F696" s="46"/>
      <c r="G696" s="46"/>
      <c r="H696" s="46"/>
      <c r="BA696" s="46"/>
      <c r="BB696" s="46"/>
      <c r="BC696" s="46"/>
      <c r="BD696" s="46"/>
      <c r="BE696" s="46"/>
      <c r="BF696" s="46"/>
      <c r="BG696" s="46"/>
      <c r="BH696" s="46"/>
      <c r="BI696" s="46"/>
      <c r="BJ696" s="46"/>
      <c r="BK696" s="46"/>
      <c r="BL696" s="46"/>
      <c r="BN696" s="46"/>
      <c r="BO696" s="46"/>
      <c r="BP696" s="46"/>
      <c r="BQ696" s="94"/>
      <c r="BR696" s="46"/>
      <c r="BS696" s="46"/>
      <c r="BT696" s="46"/>
      <c r="BU696" s="46"/>
      <c r="BV696" s="46"/>
      <c r="BW696" s="46"/>
    </row>
    <row r="697" spans="2:75">
      <c r="B697" s="46"/>
      <c r="C697" s="46"/>
      <c r="D697" s="46"/>
      <c r="E697" s="46"/>
      <c r="F697" s="46"/>
      <c r="G697" s="46"/>
      <c r="H697" s="46"/>
      <c r="BA697" s="46"/>
      <c r="BB697" s="46"/>
      <c r="BC697" s="46"/>
      <c r="BD697" s="46"/>
      <c r="BE697" s="46"/>
      <c r="BF697" s="46"/>
      <c r="BG697" s="46"/>
      <c r="BH697" s="46"/>
      <c r="BI697" s="46"/>
      <c r="BJ697" s="46"/>
      <c r="BK697" s="46"/>
      <c r="BL697" s="46"/>
      <c r="BN697" s="46"/>
      <c r="BO697" s="46"/>
      <c r="BP697" s="46"/>
      <c r="BQ697" s="94"/>
      <c r="BR697" s="46"/>
      <c r="BS697" s="46"/>
      <c r="BT697" s="46"/>
      <c r="BU697" s="46"/>
      <c r="BV697" s="46"/>
      <c r="BW697" s="46"/>
    </row>
    <row r="698" spans="2:75">
      <c r="B698" s="46"/>
      <c r="C698" s="46"/>
      <c r="D698" s="46"/>
      <c r="E698" s="46"/>
      <c r="F698" s="46"/>
      <c r="G698" s="46"/>
      <c r="H698" s="46"/>
      <c r="BA698" s="46"/>
      <c r="BB698" s="46"/>
      <c r="BC698" s="46"/>
      <c r="BD698" s="46"/>
      <c r="BE698" s="46"/>
      <c r="BF698" s="46"/>
      <c r="BG698" s="46"/>
      <c r="BH698" s="46"/>
      <c r="BI698" s="46"/>
      <c r="BJ698" s="46"/>
      <c r="BK698" s="46"/>
      <c r="BL698" s="46"/>
      <c r="BN698" s="46"/>
      <c r="BO698" s="46"/>
      <c r="BP698" s="46"/>
      <c r="BQ698" s="94"/>
      <c r="BR698" s="46"/>
      <c r="BS698" s="46"/>
      <c r="BT698" s="46"/>
      <c r="BU698" s="46"/>
      <c r="BV698" s="46"/>
      <c r="BW698" s="46"/>
    </row>
    <row r="699" spans="2:75">
      <c r="B699" s="46"/>
      <c r="C699" s="46"/>
      <c r="D699" s="46"/>
      <c r="E699" s="46"/>
      <c r="F699" s="46"/>
      <c r="G699" s="46"/>
      <c r="H699" s="46"/>
      <c r="BA699" s="46"/>
      <c r="BB699" s="46"/>
      <c r="BC699" s="46"/>
      <c r="BD699" s="46"/>
      <c r="BE699" s="46"/>
      <c r="BF699" s="46"/>
      <c r="BG699" s="46"/>
      <c r="BH699" s="46"/>
      <c r="BI699" s="46"/>
      <c r="BJ699" s="46"/>
      <c r="BK699" s="46"/>
      <c r="BL699" s="46"/>
      <c r="BN699" s="46"/>
      <c r="BO699" s="46"/>
      <c r="BP699" s="46"/>
      <c r="BQ699" s="94"/>
      <c r="BR699" s="46"/>
      <c r="BS699" s="46"/>
      <c r="BT699" s="46"/>
      <c r="BU699" s="46"/>
      <c r="BV699" s="46"/>
      <c r="BW699" s="46"/>
    </row>
    <row r="700" spans="2:75">
      <c r="B700" s="46"/>
      <c r="C700" s="46"/>
      <c r="D700" s="46"/>
      <c r="E700" s="46"/>
      <c r="F700" s="46"/>
      <c r="G700" s="46"/>
      <c r="H700" s="46"/>
      <c r="BA700" s="46"/>
      <c r="BB700" s="46"/>
      <c r="BC700" s="46"/>
      <c r="BD700" s="46"/>
      <c r="BE700" s="46"/>
      <c r="BF700" s="46"/>
      <c r="BG700" s="46"/>
      <c r="BH700" s="46"/>
      <c r="BI700" s="46"/>
      <c r="BJ700" s="46"/>
      <c r="BK700" s="46"/>
      <c r="BL700" s="46"/>
      <c r="BN700" s="46"/>
      <c r="BO700" s="46"/>
      <c r="BP700" s="46"/>
      <c r="BQ700" s="94"/>
      <c r="BR700" s="46"/>
      <c r="BS700" s="46"/>
      <c r="BT700" s="46"/>
      <c r="BU700" s="46"/>
      <c r="BV700" s="46"/>
      <c r="BW700" s="46"/>
    </row>
    <row r="701" spans="2:75">
      <c r="B701" s="46"/>
      <c r="C701" s="46"/>
      <c r="D701" s="46"/>
      <c r="E701" s="46"/>
      <c r="F701" s="46"/>
      <c r="G701" s="46"/>
      <c r="H701" s="46"/>
      <c r="BA701" s="46"/>
      <c r="BB701" s="46"/>
      <c r="BC701" s="46"/>
      <c r="BD701" s="46"/>
      <c r="BE701" s="46"/>
      <c r="BF701" s="46"/>
      <c r="BG701" s="46"/>
      <c r="BH701" s="46"/>
      <c r="BI701" s="46"/>
      <c r="BJ701" s="46"/>
      <c r="BK701" s="46"/>
      <c r="BL701" s="46"/>
      <c r="BN701" s="46"/>
      <c r="BO701" s="46"/>
      <c r="BP701" s="46"/>
      <c r="BQ701" s="94"/>
      <c r="BR701" s="46"/>
      <c r="BS701" s="46"/>
      <c r="BT701" s="46"/>
      <c r="BU701" s="46"/>
      <c r="BV701" s="46"/>
      <c r="BW701" s="46"/>
    </row>
    <row r="702" spans="2:75">
      <c r="B702" s="46"/>
      <c r="C702" s="46"/>
      <c r="D702" s="46"/>
      <c r="E702" s="46"/>
      <c r="F702" s="46"/>
      <c r="G702" s="46"/>
      <c r="H702" s="46"/>
      <c r="BA702" s="46"/>
      <c r="BB702" s="46"/>
      <c r="BC702" s="46"/>
      <c r="BD702" s="46"/>
      <c r="BE702" s="46"/>
      <c r="BF702" s="46"/>
      <c r="BG702" s="46"/>
      <c r="BH702" s="46"/>
      <c r="BI702" s="46"/>
      <c r="BJ702" s="46"/>
      <c r="BK702" s="46"/>
      <c r="BL702" s="46"/>
      <c r="BN702" s="46"/>
      <c r="BO702" s="46"/>
      <c r="BP702" s="46"/>
      <c r="BQ702" s="94"/>
      <c r="BR702" s="46"/>
      <c r="BS702" s="46"/>
      <c r="BT702" s="46"/>
      <c r="BU702" s="46"/>
      <c r="BV702" s="46"/>
      <c r="BW702" s="46"/>
    </row>
    <row r="703" spans="2:75">
      <c r="B703" s="46"/>
      <c r="C703" s="46"/>
      <c r="D703" s="46"/>
      <c r="E703" s="46"/>
      <c r="F703" s="46"/>
      <c r="G703" s="46"/>
      <c r="H703" s="46"/>
      <c r="BA703" s="46"/>
      <c r="BB703" s="46"/>
      <c r="BC703" s="46"/>
      <c r="BD703" s="46"/>
      <c r="BE703" s="46"/>
      <c r="BF703" s="46"/>
      <c r="BG703" s="46"/>
      <c r="BH703" s="46"/>
      <c r="BI703" s="46"/>
      <c r="BJ703" s="46"/>
      <c r="BK703" s="46"/>
      <c r="BL703" s="46"/>
      <c r="BN703" s="46"/>
      <c r="BO703" s="46"/>
      <c r="BP703" s="46"/>
      <c r="BQ703" s="94"/>
      <c r="BR703" s="46"/>
      <c r="BS703" s="46"/>
      <c r="BT703" s="46"/>
      <c r="BU703" s="46"/>
      <c r="BV703" s="46"/>
      <c r="BW703" s="46"/>
    </row>
    <row r="704" spans="2:75">
      <c r="B704" s="46"/>
      <c r="C704" s="46"/>
      <c r="D704" s="46"/>
      <c r="E704" s="46"/>
      <c r="F704" s="46"/>
      <c r="G704" s="46"/>
      <c r="H704" s="46"/>
      <c r="BA704" s="46"/>
      <c r="BB704" s="46"/>
      <c r="BC704" s="46"/>
      <c r="BD704" s="46"/>
      <c r="BE704" s="46"/>
      <c r="BF704" s="46"/>
      <c r="BG704" s="46"/>
      <c r="BH704" s="46"/>
      <c r="BI704" s="46"/>
      <c r="BJ704" s="46"/>
      <c r="BK704" s="46"/>
      <c r="BL704" s="46"/>
      <c r="BN704" s="46"/>
      <c r="BO704" s="46"/>
      <c r="BP704" s="46"/>
      <c r="BQ704" s="94"/>
      <c r="BR704" s="46"/>
      <c r="BS704" s="46"/>
      <c r="BT704" s="46"/>
      <c r="BU704" s="46"/>
      <c r="BV704" s="46"/>
      <c r="BW704" s="46"/>
    </row>
    <row r="705" spans="2:75">
      <c r="B705" s="46"/>
      <c r="C705" s="46"/>
      <c r="D705" s="46"/>
      <c r="E705" s="46"/>
      <c r="F705" s="46"/>
      <c r="G705" s="46"/>
      <c r="H705" s="46"/>
      <c r="BA705" s="46"/>
      <c r="BB705" s="46"/>
      <c r="BC705" s="46"/>
      <c r="BD705" s="46"/>
      <c r="BE705" s="46"/>
      <c r="BF705" s="46"/>
      <c r="BG705" s="46"/>
      <c r="BH705" s="46"/>
      <c r="BI705" s="46"/>
      <c r="BJ705" s="46"/>
      <c r="BK705" s="46"/>
      <c r="BL705" s="46"/>
      <c r="BN705" s="46"/>
      <c r="BO705" s="46"/>
      <c r="BP705" s="46"/>
      <c r="BQ705" s="94"/>
      <c r="BR705" s="46"/>
      <c r="BS705" s="46"/>
      <c r="BT705" s="46"/>
      <c r="BU705" s="46"/>
      <c r="BV705" s="46"/>
      <c r="BW705" s="46"/>
    </row>
    <row r="706" spans="2:75">
      <c r="B706" s="46"/>
      <c r="C706" s="46"/>
      <c r="D706" s="46"/>
      <c r="E706" s="46"/>
      <c r="F706" s="46"/>
      <c r="G706" s="46"/>
      <c r="H706" s="46"/>
      <c r="BA706" s="46"/>
      <c r="BB706" s="46"/>
      <c r="BC706" s="46"/>
      <c r="BD706" s="46"/>
      <c r="BE706" s="46"/>
      <c r="BF706" s="46"/>
      <c r="BG706" s="46"/>
      <c r="BH706" s="46"/>
      <c r="BI706" s="46"/>
      <c r="BJ706" s="46"/>
      <c r="BK706" s="46"/>
      <c r="BL706" s="46"/>
      <c r="BN706" s="46"/>
      <c r="BO706" s="46"/>
      <c r="BP706" s="46"/>
      <c r="BQ706" s="94"/>
      <c r="BR706" s="46"/>
      <c r="BS706" s="46"/>
      <c r="BT706" s="46"/>
      <c r="BU706" s="46"/>
      <c r="BV706" s="46"/>
      <c r="BW706" s="46"/>
    </row>
    <row r="707" spans="2:75">
      <c r="B707" s="46"/>
      <c r="C707" s="46"/>
      <c r="D707" s="46"/>
      <c r="E707" s="46"/>
      <c r="F707" s="46"/>
      <c r="G707" s="46"/>
      <c r="H707" s="46"/>
      <c r="BA707" s="46"/>
      <c r="BB707" s="46"/>
      <c r="BC707" s="46"/>
      <c r="BD707" s="46"/>
      <c r="BE707" s="46"/>
      <c r="BF707" s="46"/>
      <c r="BG707" s="46"/>
      <c r="BH707" s="46"/>
      <c r="BI707" s="46"/>
      <c r="BJ707" s="46"/>
      <c r="BK707" s="46"/>
      <c r="BL707" s="46"/>
      <c r="BN707" s="46"/>
      <c r="BO707" s="46"/>
      <c r="BP707" s="46"/>
      <c r="BQ707" s="94"/>
      <c r="BR707" s="46"/>
      <c r="BS707" s="46"/>
      <c r="BT707" s="46"/>
      <c r="BU707" s="46"/>
      <c r="BV707" s="46"/>
      <c r="BW707" s="46"/>
    </row>
    <row r="708" spans="2:75">
      <c r="B708" s="46"/>
      <c r="C708" s="46"/>
      <c r="D708" s="46"/>
      <c r="E708" s="46"/>
      <c r="F708" s="46"/>
      <c r="G708" s="46"/>
      <c r="H708" s="46"/>
      <c r="BA708" s="46"/>
      <c r="BB708" s="46"/>
      <c r="BC708" s="46"/>
      <c r="BD708" s="46"/>
      <c r="BE708" s="46"/>
      <c r="BF708" s="46"/>
      <c r="BG708" s="46"/>
      <c r="BH708" s="46"/>
      <c r="BI708" s="46"/>
      <c r="BJ708" s="46"/>
      <c r="BK708" s="46"/>
      <c r="BL708" s="46"/>
      <c r="BN708" s="46"/>
      <c r="BO708" s="46"/>
      <c r="BP708" s="46"/>
      <c r="BQ708" s="94"/>
      <c r="BR708" s="46"/>
      <c r="BS708" s="46"/>
      <c r="BT708" s="46"/>
      <c r="BU708" s="46"/>
      <c r="BV708" s="46"/>
      <c r="BW708" s="46"/>
    </row>
    <row r="709" spans="2:75">
      <c r="B709" s="46"/>
      <c r="C709" s="46"/>
      <c r="D709" s="46"/>
      <c r="E709" s="46"/>
      <c r="F709" s="46"/>
      <c r="G709" s="46"/>
      <c r="H709" s="46"/>
      <c r="BA709" s="46"/>
      <c r="BB709" s="46"/>
      <c r="BC709" s="46"/>
      <c r="BD709" s="46"/>
      <c r="BE709" s="46"/>
      <c r="BF709" s="46"/>
      <c r="BG709" s="46"/>
      <c r="BH709" s="46"/>
      <c r="BI709" s="46"/>
      <c r="BJ709" s="46"/>
      <c r="BK709" s="46"/>
      <c r="BL709" s="46"/>
      <c r="BN709" s="46"/>
      <c r="BO709" s="46"/>
      <c r="BP709" s="46"/>
      <c r="BQ709" s="94"/>
      <c r="BR709" s="46"/>
      <c r="BS709" s="46"/>
      <c r="BT709" s="46"/>
      <c r="BU709" s="46"/>
      <c r="BV709" s="46"/>
      <c r="BW709" s="46"/>
    </row>
    <row r="710" spans="2:75">
      <c r="B710" s="46"/>
      <c r="C710" s="46"/>
      <c r="D710" s="46"/>
      <c r="E710" s="46"/>
      <c r="F710" s="46"/>
      <c r="G710" s="46"/>
      <c r="H710" s="46"/>
      <c r="BA710" s="46"/>
      <c r="BB710" s="46"/>
      <c r="BC710" s="46"/>
      <c r="BD710" s="46"/>
      <c r="BE710" s="46"/>
      <c r="BF710" s="46"/>
      <c r="BG710" s="46"/>
      <c r="BH710" s="46"/>
      <c r="BI710" s="46"/>
      <c r="BJ710" s="46"/>
      <c r="BK710" s="46"/>
      <c r="BL710" s="46"/>
      <c r="BN710" s="46"/>
      <c r="BO710" s="46"/>
      <c r="BP710" s="46"/>
      <c r="BQ710" s="94"/>
      <c r="BR710" s="46"/>
      <c r="BS710" s="46"/>
      <c r="BT710" s="46"/>
      <c r="BU710" s="46"/>
      <c r="BV710" s="46"/>
      <c r="BW710" s="46"/>
    </row>
    <row r="711" spans="2:75">
      <c r="B711" s="46"/>
      <c r="C711" s="46"/>
      <c r="D711" s="46"/>
      <c r="E711" s="46"/>
      <c r="F711" s="46"/>
      <c r="G711" s="46"/>
      <c r="H711" s="46"/>
      <c r="BA711" s="46"/>
      <c r="BB711" s="46"/>
      <c r="BC711" s="46"/>
      <c r="BD711" s="46"/>
      <c r="BE711" s="46"/>
      <c r="BF711" s="46"/>
      <c r="BG711" s="46"/>
      <c r="BH711" s="46"/>
      <c r="BI711" s="46"/>
      <c r="BJ711" s="46"/>
      <c r="BK711" s="46"/>
      <c r="BL711" s="46"/>
      <c r="BN711" s="46"/>
      <c r="BO711" s="46"/>
      <c r="BP711" s="46"/>
      <c r="BQ711" s="94"/>
      <c r="BR711" s="46"/>
      <c r="BS711" s="46"/>
      <c r="BT711" s="46"/>
      <c r="BU711" s="46"/>
      <c r="BV711" s="46"/>
      <c r="BW711" s="46"/>
    </row>
    <row r="712" spans="2:75">
      <c r="B712" s="46"/>
      <c r="C712" s="46"/>
      <c r="D712" s="46"/>
      <c r="E712" s="46"/>
      <c r="F712" s="46"/>
      <c r="G712" s="46"/>
      <c r="H712" s="46"/>
      <c r="BA712" s="46"/>
      <c r="BB712" s="46"/>
      <c r="BC712" s="46"/>
      <c r="BD712" s="46"/>
      <c r="BE712" s="46"/>
      <c r="BF712" s="46"/>
      <c r="BG712" s="46"/>
      <c r="BH712" s="46"/>
      <c r="BI712" s="46"/>
      <c r="BJ712" s="46"/>
      <c r="BK712" s="46"/>
      <c r="BL712" s="46"/>
      <c r="BN712" s="46"/>
      <c r="BO712" s="46"/>
      <c r="BP712" s="46"/>
      <c r="BQ712" s="94"/>
      <c r="BR712" s="46"/>
      <c r="BS712" s="46"/>
      <c r="BT712" s="46"/>
      <c r="BU712" s="46"/>
      <c r="BV712" s="46"/>
      <c r="BW712" s="46"/>
    </row>
    <row r="713" spans="2:75">
      <c r="B713" s="46"/>
      <c r="C713" s="46"/>
      <c r="D713" s="46"/>
      <c r="E713" s="46"/>
      <c r="F713" s="46"/>
      <c r="G713" s="46"/>
      <c r="H713" s="46"/>
      <c r="BA713" s="46"/>
      <c r="BB713" s="46"/>
      <c r="BC713" s="46"/>
      <c r="BD713" s="46"/>
      <c r="BE713" s="46"/>
      <c r="BF713" s="46"/>
      <c r="BG713" s="46"/>
      <c r="BH713" s="46"/>
      <c r="BI713" s="46"/>
      <c r="BJ713" s="46"/>
      <c r="BK713" s="46"/>
      <c r="BL713" s="46"/>
      <c r="BN713" s="46"/>
      <c r="BO713" s="46"/>
      <c r="BP713" s="46"/>
      <c r="BQ713" s="94"/>
      <c r="BR713" s="46"/>
      <c r="BS713" s="46"/>
      <c r="BT713" s="46"/>
      <c r="BU713" s="46"/>
      <c r="BV713" s="46"/>
      <c r="BW713" s="46"/>
    </row>
    <row r="714" spans="2:75">
      <c r="B714" s="46"/>
      <c r="C714" s="46"/>
      <c r="D714" s="46"/>
      <c r="E714" s="46"/>
      <c r="F714" s="46"/>
      <c r="G714" s="46"/>
      <c r="H714" s="46"/>
      <c r="BA714" s="46"/>
      <c r="BB714" s="46"/>
      <c r="BC714" s="46"/>
      <c r="BD714" s="46"/>
      <c r="BE714" s="46"/>
      <c r="BF714" s="46"/>
      <c r="BG714" s="46"/>
      <c r="BH714" s="46"/>
      <c r="BI714" s="46"/>
      <c r="BJ714" s="46"/>
      <c r="BK714" s="46"/>
      <c r="BL714" s="46"/>
      <c r="BN714" s="46"/>
      <c r="BO714" s="46"/>
      <c r="BP714" s="46"/>
      <c r="BQ714" s="94"/>
      <c r="BR714" s="46"/>
      <c r="BS714" s="46"/>
      <c r="BT714" s="46"/>
      <c r="BU714" s="46"/>
      <c r="BV714" s="46"/>
      <c r="BW714" s="46"/>
    </row>
    <row r="715" spans="2:75">
      <c r="B715" s="46"/>
      <c r="C715" s="46"/>
      <c r="D715" s="46"/>
      <c r="E715" s="46"/>
      <c r="F715" s="46"/>
      <c r="G715" s="46"/>
      <c r="H715" s="46"/>
      <c r="BA715" s="46"/>
      <c r="BB715" s="46"/>
      <c r="BC715" s="46"/>
      <c r="BD715" s="46"/>
      <c r="BE715" s="46"/>
      <c r="BF715" s="46"/>
      <c r="BG715" s="46"/>
      <c r="BH715" s="46"/>
      <c r="BI715" s="46"/>
      <c r="BJ715" s="46"/>
      <c r="BK715" s="46"/>
      <c r="BL715" s="46"/>
      <c r="BN715" s="46"/>
      <c r="BO715" s="46"/>
      <c r="BP715" s="46"/>
      <c r="BQ715" s="94"/>
      <c r="BR715" s="46"/>
      <c r="BS715" s="46"/>
      <c r="BT715" s="46"/>
      <c r="BU715" s="46"/>
      <c r="BV715" s="46"/>
      <c r="BW715" s="46"/>
    </row>
    <row r="716" spans="2:75">
      <c r="B716" s="46"/>
      <c r="C716" s="46"/>
      <c r="D716" s="46"/>
      <c r="E716" s="46"/>
      <c r="F716" s="46"/>
      <c r="G716" s="46"/>
      <c r="H716" s="46"/>
      <c r="BA716" s="46"/>
      <c r="BB716" s="46"/>
      <c r="BC716" s="46"/>
      <c r="BD716" s="46"/>
      <c r="BE716" s="46"/>
      <c r="BF716" s="46"/>
      <c r="BG716" s="46"/>
      <c r="BH716" s="46"/>
      <c r="BI716" s="46"/>
      <c r="BJ716" s="46"/>
      <c r="BK716" s="46"/>
      <c r="BL716" s="46"/>
      <c r="BN716" s="46"/>
      <c r="BO716" s="46"/>
      <c r="BP716" s="46"/>
      <c r="BQ716" s="94"/>
      <c r="BR716" s="46"/>
      <c r="BS716" s="46"/>
      <c r="BT716" s="46"/>
      <c r="BU716" s="46"/>
      <c r="BV716" s="46"/>
      <c r="BW716" s="46"/>
    </row>
    <row r="717" spans="2:75">
      <c r="B717" s="46"/>
      <c r="C717" s="46"/>
      <c r="D717" s="46"/>
      <c r="E717" s="46"/>
      <c r="F717" s="46"/>
      <c r="G717" s="46"/>
      <c r="H717" s="46"/>
      <c r="BA717" s="46"/>
      <c r="BB717" s="46"/>
      <c r="BC717" s="46"/>
      <c r="BD717" s="46"/>
      <c r="BE717" s="46"/>
      <c r="BF717" s="46"/>
      <c r="BG717" s="46"/>
      <c r="BH717" s="46"/>
      <c r="BI717" s="46"/>
      <c r="BJ717" s="46"/>
      <c r="BK717" s="46"/>
      <c r="BL717" s="46"/>
      <c r="BN717" s="46"/>
      <c r="BO717" s="46"/>
      <c r="BP717" s="46"/>
      <c r="BQ717" s="94"/>
      <c r="BR717" s="46"/>
      <c r="BS717" s="46"/>
      <c r="BT717" s="46"/>
      <c r="BU717" s="46"/>
      <c r="BV717" s="46"/>
      <c r="BW717" s="46"/>
    </row>
    <row r="718" spans="2:75">
      <c r="B718" s="46"/>
      <c r="C718" s="46"/>
      <c r="D718" s="46"/>
      <c r="E718" s="46"/>
      <c r="F718" s="46"/>
      <c r="G718" s="46"/>
      <c r="H718" s="46"/>
      <c r="BA718" s="46"/>
      <c r="BB718" s="46"/>
      <c r="BC718" s="46"/>
      <c r="BD718" s="46"/>
      <c r="BE718" s="46"/>
      <c r="BF718" s="46"/>
      <c r="BG718" s="46"/>
      <c r="BH718" s="46"/>
      <c r="BI718" s="46"/>
      <c r="BJ718" s="46"/>
      <c r="BK718" s="46"/>
      <c r="BL718" s="46"/>
      <c r="BN718" s="46"/>
      <c r="BO718" s="46"/>
      <c r="BP718" s="46"/>
      <c r="BQ718" s="94"/>
      <c r="BR718" s="46"/>
      <c r="BS718" s="46"/>
      <c r="BT718" s="46"/>
      <c r="BU718" s="46"/>
      <c r="BV718" s="46"/>
      <c r="BW718" s="46"/>
    </row>
    <row r="719" spans="2:75">
      <c r="B719" s="46"/>
      <c r="C719" s="46"/>
      <c r="D719" s="46"/>
      <c r="E719" s="46"/>
      <c r="F719" s="46"/>
      <c r="G719" s="46"/>
      <c r="H719" s="46"/>
      <c r="BA719" s="46"/>
      <c r="BB719" s="46"/>
      <c r="BC719" s="46"/>
      <c r="BD719" s="46"/>
      <c r="BE719" s="46"/>
      <c r="BF719" s="46"/>
      <c r="BG719" s="46"/>
      <c r="BH719" s="46"/>
      <c r="BI719" s="46"/>
      <c r="BJ719" s="46"/>
      <c r="BK719" s="46"/>
      <c r="BL719" s="46"/>
      <c r="BN719" s="46"/>
      <c r="BO719" s="46"/>
      <c r="BP719" s="46"/>
      <c r="BQ719" s="94"/>
      <c r="BR719" s="46"/>
      <c r="BS719" s="46"/>
      <c r="BT719" s="46"/>
      <c r="BU719" s="46"/>
      <c r="BV719" s="46"/>
      <c r="BW719" s="46"/>
    </row>
    <row r="720" spans="2:75">
      <c r="B720" s="46"/>
      <c r="C720" s="46"/>
      <c r="D720" s="46"/>
      <c r="E720" s="46"/>
      <c r="F720" s="46"/>
      <c r="G720" s="46"/>
      <c r="H720" s="46"/>
      <c r="BA720" s="46"/>
      <c r="BB720" s="46"/>
      <c r="BC720" s="46"/>
      <c r="BD720" s="46"/>
      <c r="BE720" s="46"/>
      <c r="BF720" s="46"/>
      <c r="BG720" s="46"/>
      <c r="BH720" s="46"/>
      <c r="BI720" s="46"/>
      <c r="BJ720" s="46"/>
      <c r="BK720" s="46"/>
      <c r="BL720" s="46"/>
      <c r="BN720" s="46"/>
      <c r="BO720" s="46"/>
      <c r="BP720" s="46"/>
      <c r="BQ720" s="94"/>
      <c r="BR720" s="46"/>
      <c r="BS720" s="46"/>
      <c r="BT720" s="46"/>
      <c r="BU720" s="46"/>
      <c r="BV720" s="46"/>
      <c r="BW720" s="46"/>
    </row>
    <row r="721" spans="2:75">
      <c r="B721" s="46"/>
      <c r="C721" s="46"/>
      <c r="D721" s="46"/>
      <c r="E721" s="46"/>
      <c r="F721" s="46"/>
      <c r="G721" s="46"/>
      <c r="H721" s="46"/>
      <c r="BA721" s="46"/>
      <c r="BB721" s="46"/>
      <c r="BC721" s="46"/>
      <c r="BD721" s="46"/>
      <c r="BE721" s="46"/>
      <c r="BF721" s="46"/>
      <c r="BG721" s="46"/>
      <c r="BH721" s="46"/>
      <c r="BI721" s="46"/>
      <c r="BJ721" s="46"/>
      <c r="BK721" s="46"/>
      <c r="BL721" s="46"/>
      <c r="BN721" s="46"/>
      <c r="BO721" s="46"/>
      <c r="BP721" s="46"/>
      <c r="BQ721" s="94"/>
      <c r="BR721" s="46"/>
      <c r="BS721" s="46"/>
      <c r="BT721" s="46"/>
      <c r="BU721" s="46"/>
      <c r="BV721" s="46"/>
      <c r="BW721" s="46"/>
    </row>
    <row r="722" spans="2:75">
      <c r="B722" s="46"/>
      <c r="C722" s="46"/>
      <c r="D722" s="46"/>
      <c r="E722" s="46"/>
      <c r="F722" s="46"/>
      <c r="G722" s="46"/>
      <c r="H722" s="46"/>
      <c r="BA722" s="46"/>
      <c r="BB722" s="46"/>
      <c r="BC722" s="46"/>
      <c r="BD722" s="46"/>
      <c r="BE722" s="46"/>
      <c r="BF722" s="46"/>
      <c r="BG722" s="46"/>
      <c r="BH722" s="46"/>
      <c r="BI722" s="46"/>
      <c r="BJ722" s="46"/>
      <c r="BK722" s="46"/>
      <c r="BL722" s="46"/>
      <c r="BN722" s="46"/>
      <c r="BO722" s="46"/>
      <c r="BP722" s="46"/>
      <c r="BQ722" s="94"/>
      <c r="BR722" s="46"/>
      <c r="BS722" s="46"/>
      <c r="BT722" s="46"/>
      <c r="BU722" s="46"/>
      <c r="BV722" s="46"/>
      <c r="BW722" s="46"/>
    </row>
    <row r="723" spans="2:75">
      <c r="B723" s="46"/>
      <c r="C723" s="46"/>
      <c r="D723" s="46"/>
      <c r="E723" s="46"/>
      <c r="F723" s="46"/>
      <c r="G723" s="46"/>
      <c r="H723" s="46"/>
      <c r="BA723" s="46"/>
      <c r="BB723" s="46"/>
      <c r="BC723" s="46"/>
      <c r="BD723" s="46"/>
      <c r="BE723" s="46"/>
      <c r="BF723" s="46"/>
      <c r="BG723" s="46"/>
      <c r="BH723" s="46"/>
      <c r="BI723" s="46"/>
      <c r="BJ723" s="46"/>
      <c r="BK723" s="46"/>
      <c r="BL723" s="46"/>
      <c r="BN723" s="46"/>
      <c r="BO723" s="46"/>
      <c r="BP723" s="46"/>
      <c r="BQ723" s="94"/>
      <c r="BR723" s="46"/>
      <c r="BS723" s="46"/>
      <c r="BT723" s="46"/>
      <c r="BU723" s="46"/>
      <c r="BV723" s="46"/>
      <c r="BW723" s="46"/>
    </row>
    <row r="724" spans="2:75">
      <c r="B724" s="46"/>
      <c r="C724" s="46"/>
      <c r="D724" s="46"/>
      <c r="E724" s="46"/>
      <c r="F724" s="46"/>
      <c r="G724" s="46"/>
      <c r="H724" s="46"/>
      <c r="BA724" s="46"/>
      <c r="BB724" s="46"/>
      <c r="BC724" s="46"/>
      <c r="BD724" s="46"/>
      <c r="BE724" s="46"/>
      <c r="BF724" s="46"/>
      <c r="BG724" s="46"/>
      <c r="BH724" s="46"/>
      <c r="BI724" s="46"/>
      <c r="BJ724" s="46"/>
      <c r="BK724" s="46"/>
      <c r="BL724" s="46"/>
      <c r="BN724" s="46"/>
      <c r="BO724" s="46"/>
      <c r="BP724" s="46"/>
      <c r="BQ724" s="94"/>
      <c r="BR724" s="46"/>
      <c r="BS724" s="46"/>
      <c r="BT724" s="46"/>
      <c r="BU724" s="46"/>
      <c r="BV724" s="46"/>
      <c r="BW724" s="46"/>
    </row>
    <row r="725" spans="2:75">
      <c r="B725" s="46"/>
      <c r="C725" s="46"/>
      <c r="D725" s="46"/>
      <c r="E725" s="46"/>
      <c r="F725" s="46"/>
      <c r="G725" s="46"/>
      <c r="H725" s="46"/>
      <c r="BA725" s="46"/>
      <c r="BB725" s="46"/>
      <c r="BC725" s="46"/>
      <c r="BD725" s="46"/>
      <c r="BE725" s="46"/>
      <c r="BF725" s="46"/>
      <c r="BG725" s="46"/>
      <c r="BH725" s="46"/>
      <c r="BI725" s="46"/>
      <c r="BJ725" s="46"/>
      <c r="BK725" s="46"/>
      <c r="BL725" s="46"/>
      <c r="BN725" s="46"/>
      <c r="BO725" s="46"/>
      <c r="BP725" s="46"/>
      <c r="BQ725" s="94"/>
      <c r="BR725" s="46"/>
      <c r="BS725" s="46"/>
      <c r="BT725" s="46"/>
      <c r="BU725" s="46"/>
      <c r="BV725" s="46"/>
      <c r="BW725" s="46"/>
    </row>
    <row r="726" spans="2:75">
      <c r="B726" s="46"/>
      <c r="C726" s="46"/>
      <c r="D726" s="46"/>
      <c r="E726" s="46"/>
      <c r="F726" s="46"/>
      <c r="G726" s="46"/>
      <c r="H726" s="46"/>
      <c r="BA726" s="46"/>
      <c r="BB726" s="46"/>
      <c r="BC726" s="46"/>
      <c r="BD726" s="46"/>
      <c r="BE726" s="46"/>
      <c r="BF726" s="46"/>
      <c r="BG726" s="46"/>
      <c r="BH726" s="46"/>
      <c r="BI726" s="46"/>
      <c r="BJ726" s="46"/>
      <c r="BK726" s="46"/>
      <c r="BL726" s="46"/>
      <c r="BN726" s="46"/>
      <c r="BO726" s="46"/>
      <c r="BP726" s="46"/>
      <c r="BQ726" s="94"/>
      <c r="BR726" s="46"/>
      <c r="BS726" s="46"/>
      <c r="BT726" s="46"/>
      <c r="BU726" s="46"/>
      <c r="BV726" s="46"/>
      <c r="BW726" s="46"/>
    </row>
    <row r="727" spans="2:75">
      <c r="B727" s="46"/>
      <c r="C727" s="46"/>
      <c r="D727" s="46"/>
      <c r="E727" s="46"/>
      <c r="F727" s="46"/>
      <c r="G727" s="46"/>
      <c r="H727" s="46"/>
      <c r="BA727" s="46"/>
      <c r="BB727" s="46"/>
      <c r="BC727" s="46"/>
      <c r="BD727" s="46"/>
      <c r="BE727" s="46"/>
      <c r="BF727" s="46"/>
      <c r="BG727" s="46"/>
      <c r="BH727" s="46"/>
      <c r="BI727" s="46"/>
      <c r="BJ727" s="46"/>
      <c r="BK727" s="46"/>
      <c r="BL727" s="46"/>
      <c r="BN727" s="46"/>
      <c r="BO727" s="46"/>
      <c r="BP727" s="46"/>
      <c r="BQ727" s="94"/>
      <c r="BR727" s="46"/>
      <c r="BS727" s="46"/>
      <c r="BT727" s="46"/>
      <c r="BU727" s="46"/>
      <c r="BV727" s="46"/>
      <c r="BW727" s="46"/>
    </row>
    <row r="728" spans="2:75">
      <c r="B728" s="46"/>
      <c r="C728" s="46"/>
      <c r="D728" s="46"/>
      <c r="E728" s="46"/>
      <c r="F728" s="46"/>
      <c r="G728" s="46"/>
      <c r="H728" s="46"/>
      <c r="BA728" s="46"/>
      <c r="BB728" s="46"/>
      <c r="BC728" s="46"/>
      <c r="BD728" s="46"/>
      <c r="BE728" s="46"/>
      <c r="BF728" s="46"/>
      <c r="BG728" s="46"/>
      <c r="BH728" s="46"/>
      <c r="BI728" s="46"/>
      <c r="BJ728" s="46"/>
      <c r="BK728" s="46"/>
      <c r="BL728" s="46"/>
      <c r="BN728" s="46"/>
      <c r="BO728" s="46"/>
      <c r="BP728" s="46"/>
      <c r="BQ728" s="94"/>
      <c r="BR728" s="46"/>
      <c r="BS728" s="46"/>
      <c r="BT728" s="46"/>
      <c r="BU728" s="46"/>
      <c r="BV728" s="46"/>
      <c r="BW728" s="46"/>
    </row>
    <row r="729" spans="2:75">
      <c r="B729" s="46"/>
      <c r="C729" s="46"/>
      <c r="D729" s="46"/>
      <c r="E729" s="46"/>
      <c r="F729" s="46"/>
      <c r="G729" s="46"/>
      <c r="H729" s="46"/>
      <c r="BA729" s="46"/>
      <c r="BB729" s="46"/>
      <c r="BC729" s="46"/>
      <c r="BD729" s="46"/>
      <c r="BE729" s="46"/>
      <c r="BF729" s="46"/>
      <c r="BG729" s="46"/>
      <c r="BH729" s="46"/>
      <c r="BI729" s="46"/>
      <c r="BJ729" s="46"/>
      <c r="BK729" s="46"/>
      <c r="BL729" s="46"/>
      <c r="BN729" s="46"/>
      <c r="BO729" s="46"/>
      <c r="BP729" s="46"/>
      <c r="BQ729" s="94"/>
      <c r="BR729" s="46"/>
      <c r="BS729" s="46"/>
      <c r="BT729" s="46"/>
      <c r="BU729" s="46"/>
      <c r="BV729" s="46"/>
      <c r="BW729" s="46"/>
    </row>
    <row r="730" spans="2:75">
      <c r="B730" s="46"/>
      <c r="C730" s="46"/>
      <c r="D730" s="46"/>
      <c r="E730" s="46"/>
      <c r="F730" s="46"/>
      <c r="G730" s="46"/>
      <c r="H730" s="46"/>
      <c r="BA730" s="46"/>
      <c r="BB730" s="46"/>
      <c r="BC730" s="46"/>
      <c r="BD730" s="46"/>
      <c r="BE730" s="46"/>
      <c r="BF730" s="46"/>
      <c r="BG730" s="46"/>
      <c r="BH730" s="46"/>
      <c r="BI730" s="46"/>
      <c r="BJ730" s="46"/>
      <c r="BK730" s="46"/>
      <c r="BL730" s="46"/>
      <c r="BN730" s="46"/>
      <c r="BO730" s="46"/>
      <c r="BP730" s="46"/>
      <c r="BQ730" s="94"/>
      <c r="BR730" s="46"/>
      <c r="BS730" s="46"/>
      <c r="BT730" s="46"/>
      <c r="BU730" s="46"/>
      <c r="BV730" s="46"/>
      <c r="BW730" s="46"/>
    </row>
    <row r="731" spans="2:75">
      <c r="B731" s="46"/>
      <c r="C731" s="46"/>
      <c r="D731" s="46"/>
      <c r="E731" s="46"/>
      <c r="F731" s="46"/>
      <c r="G731" s="46"/>
      <c r="H731" s="46"/>
      <c r="BA731" s="46"/>
      <c r="BB731" s="46"/>
      <c r="BC731" s="46"/>
      <c r="BD731" s="46"/>
      <c r="BE731" s="46"/>
      <c r="BF731" s="46"/>
      <c r="BG731" s="46"/>
      <c r="BH731" s="46"/>
      <c r="BI731" s="46"/>
      <c r="BJ731" s="46"/>
      <c r="BK731" s="46"/>
      <c r="BL731" s="46"/>
      <c r="BN731" s="46"/>
      <c r="BO731" s="46"/>
      <c r="BP731" s="46"/>
      <c r="BQ731" s="94"/>
      <c r="BR731" s="46"/>
      <c r="BS731" s="46"/>
      <c r="BT731" s="46"/>
      <c r="BU731" s="46"/>
      <c r="BV731" s="46"/>
      <c r="BW731" s="46"/>
    </row>
    <row r="732" spans="2:75">
      <c r="B732" s="46"/>
      <c r="C732" s="46"/>
      <c r="D732" s="46"/>
      <c r="E732" s="46"/>
      <c r="F732" s="46"/>
      <c r="G732" s="46"/>
      <c r="H732" s="46"/>
      <c r="BA732" s="46"/>
      <c r="BB732" s="46"/>
      <c r="BC732" s="46"/>
      <c r="BD732" s="46"/>
      <c r="BE732" s="46"/>
      <c r="BF732" s="46"/>
      <c r="BG732" s="46"/>
      <c r="BH732" s="46"/>
      <c r="BI732" s="46"/>
      <c r="BJ732" s="46"/>
      <c r="BK732" s="46"/>
      <c r="BL732" s="46"/>
      <c r="BN732" s="46"/>
      <c r="BO732" s="46"/>
      <c r="BP732" s="46"/>
      <c r="BQ732" s="94"/>
      <c r="BR732" s="46"/>
      <c r="BS732" s="46"/>
      <c r="BT732" s="46"/>
      <c r="BU732" s="46"/>
      <c r="BV732" s="46"/>
      <c r="BW732" s="46"/>
    </row>
    <row r="733" spans="2:75">
      <c r="B733" s="46"/>
      <c r="C733" s="46"/>
      <c r="D733" s="46"/>
      <c r="E733" s="46"/>
      <c r="F733" s="46"/>
      <c r="G733" s="46"/>
      <c r="H733" s="46"/>
      <c r="BA733" s="46"/>
      <c r="BB733" s="46"/>
      <c r="BC733" s="46"/>
      <c r="BD733" s="46"/>
      <c r="BE733" s="46"/>
      <c r="BF733" s="46"/>
      <c r="BG733" s="46"/>
      <c r="BH733" s="46"/>
      <c r="BI733" s="46"/>
      <c r="BJ733" s="46"/>
      <c r="BK733" s="46"/>
      <c r="BL733" s="46"/>
      <c r="BN733" s="46"/>
      <c r="BO733" s="46"/>
      <c r="BP733" s="46"/>
      <c r="BQ733" s="94"/>
      <c r="BR733" s="46"/>
      <c r="BS733" s="46"/>
      <c r="BT733" s="46"/>
      <c r="BU733" s="46"/>
      <c r="BV733" s="46"/>
      <c r="BW733" s="46"/>
    </row>
    <row r="734" spans="2:75">
      <c r="B734" s="46"/>
      <c r="C734" s="46"/>
      <c r="D734" s="46"/>
      <c r="E734" s="46"/>
      <c r="F734" s="46"/>
      <c r="G734" s="46"/>
      <c r="H734" s="46"/>
      <c r="BA734" s="46"/>
      <c r="BB734" s="46"/>
      <c r="BC734" s="46"/>
      <c r="BD734" s="46"/>
      <c r="BE734" s="46"/>
      <c r="BF734" s="46"/>
      <c r="BG734" s="46"/>
      <c r="BH734" s="46"/>
      <c r="BI734" s="46"/>
      <c r="BJ734" s="46"/>
      <c r="BK734" s="46"/>
      <c r="BL734" s="46"/>
      <c r="BN734" s="46"/>
      <c r="BO734" s="46"/>
      <c r="BP734" s="46"/>
      <c r="BQ734" s="94"/>
      <c r="BR734" s="46"/>
      <c r="BS734" s="46"/>
      <c r="BT734" s="46"/>
      <c r="BU734" s="46"/>
      <c r="BV734" s="46"/>
      <c r="BW734" s="46"/>
    </row>
    <row r="735" spans="2:75">
      <c r="B735" s="46"/>
      <c r="C735" s="46"/>
      <c r="D735" s="46"/>
      <c r="E735" s="46"/>
      <c r="F735" s="46"/>
      <c r="G735" s="46"/>
      <c r="H735" s="46"/>
      <c r="BA735" s="46"/>
      <c r="BB735" s="46"/>
      <c r="BC735" s="46"/>
      <c r="BD735" s="46"/>
      <c r="BE735" s="46"/>
      <c r="BF735" s="46"/>
      <c r="BG735" s="46"/>
      <c r="BH735" s="46"/>
      <c r="BI735" s="46"/>
      <c r="BJ735" s="46"/>
      <c r="BK735" s="46"/>
      <c r="BL735" s="46"/>
      <c r="BN735" s="46"/>
      <c r="BO735" s="46"/>
      <c r="BP735" s="46"/>
      <c r="BQ735" s="94"/>
      <c r="BR735" s="46"/>
      <c r="BS735" s="46"/>
      <c r="BT735" s="46"/>
      <c r="BU735" s="46"/>
      <c r="BV735" s="46"/>
      <c r="BW735" s="46"/>
    </row>
    <row r="736" spans="2:75">
      <c r="B736" s="46"/>
      <c r="C736" s="46"/>
      <c r="D736" s="46"/>
      <c r="E736" s="46"/>
      <c r="F736" s="46"/>
      <c r="G736" s="46"/>
      <c r="H736" s="46"/>
      <c r="BA736" s="46"/>
      <c r="BB736" s="46"/>
      <c r="BC736" s="46"/>
      <c r="BD736" s="46"/>
      <c r="BE736" s="46"/>
      <c r="BF736" s="46"/>
      <c r="BG736" s="46"/>
      <c r="BH736" s="46"/>
      <c r="BI736" s="46"/>
      <c r="BJ736" s="46"/>
      <c r="BK736" s="46"/>
      <c r="BL736" s="46"/>
      <c r="BN736" s="46"/>
      <c r="BO736" s="46"/>
      <c r="BP736" s="46"/>
      <c r="BQ736" s="94"/>
      <c r="BR736" s="46"/>
      <c r="BS736" s="46"/>
      <c r="BT736" s="46"/>
      <c r="BU736" s="46"/>
      <c r="BV736" s="46"/>
      <c r="BW736" s="46"/>
    </row>
    <row r="737" spans="2:75">
      <c r="B737" s="46"/>
      <c r="C737" s="46"/>
      <c r="D737" s="46"/>
      <c r="E737" s="46"/>
      <c r="F737" s="46"/>
      <c r="G737" s="46"/>
      <c r="H737" s="46"/>
      <c r="BA737" s="46"/>
      <c r="BB737" s="46"/>
      <c r="BC737" s="46"/>
      <c r="BD737" s="46"/>
      <c r="BE737" s="46"/>
      <c r="BF737" s="46"/>
      <c r="BG737" s="46"/>
      <c r="BH737" s="46"/>
      <c r="BI737" s="46"/>
      <c r="BJ737" s="46"/>
      <c r="BK737" s="46"/>
      <c r="BL737" s="46"/>
      <c r="BN737" s="46"/>
      <c r="BO737" s="46"/>
      <c r="BP737" s="46"/>
      <c r="BQ737" s="94"/>
      <c r="BR737" s="46"/>
      <c r="BS737" s="46"/>
      <c r="BT737" s="46"/>
      <c r="BU737" s="46"/>
      <c r="BV737" s="46"/>
      <c r="BW737" s="46"/>
    </row>
    <row r="738" spans="2:75">
      <c r="B738" s="46"/>
      <c r="C738" s="46"/>
      <c r="D738" s="46"/>
      <c r="E738" s="46"/>
      <c r="F738" s="46"/>
      <c r="G738" s="46"/>
      <c r="H738" s="46"/>
      <c r="BA738" s="46"/>
      <c r="BB738" s="46"/>
      <c r="BC738" s="46"/>
      <c r="BD738" s="46"/>
      <c r="BE738" s="46"/>
      <c r="BF738" s="46"/>
      <c r="BG738" s="46"/>
      <c r="BH738" s="46"/>
      <c r="BI738" s="46"/>
      <c r="BJ738" s="46"/>
      <c r="BK738" s="46"/>
      <c r="BL738" s="46"/>
      <c r="BN738" s="46"/>
      <c r="BO738" s="46"/>
      <c r="BP738" s="46"/>
      <c r="BQ738" s="94"/>
      <c r="BR738" s="46"/>
      <c r="BS738" s="46"/>
      <c r="BT738" s="46"/>
      <c r="BU738" s="46"/>
      <c r="BV738" s="46"/>
      <c r="BW738" s="46"/>
    </row>
    <row r="739" spans="2:75">
      <c r="B739" s="46"/>
      <c r="C739" s="46"/>
      <c r="D739" s="46"/>
      <c r="E739" s="46"/>
      <c r="F739" s="46"/>
      <c r="G739" s="46"/>
      <c r="H739" s="46"/>
      <c r="BA739" s="46"/>
      <c r="BB739" s="46"/>
      <c r="BC739" s="46"/>
      <c r="BD739" s="46"/>
      <c r="BE739" s="46"/>
      <c r="BF739" s="46"/>
      <c r="BG739" s="46"/>
      <c r="BH739" s="46"/>
      <c r="BI739" s="46"/>
      <c r="BJ739" s="46"/>
      <c r="BK739" s="46"/>
      <c r="BL739" s="46"/>
      <c r="BN739" s="46"/>
      <c r="BO739" s="46"/>
      <c r="BP739" s="46"/>
      <c r="BQ739" s="94"/>
      <c r="BR739" s="46"/>
      <c r="BS739" s="46"/>
      <c r="BT739" s="46"/>
      <c r="BU739" s="46"/>
      <c r="BV739" s="46"/>
      <c r="BW739" s="46"/>
    </row>
    <row r="740" spans="2:75">
      <c r="B740" s="46"/>
      <c r="C740" s="46"/>
      <c r="D740" s="46"/>
      <c r="E740" s="46"/>
      <c r="F740" s="46"/>
      <c r="G740" s="46"/>
      <c r="H740" s="46"/>
      <c r="BA740" s="46"/>
      <c r="BB740" s="46"/>
      <c r="BC740" s="46"/>
      <c r="BD740" s="46"/>
      <c r="BE740" s="46"/>
      <c r="BF740" s="46"/>
      <c r="BG740" s="46"/>
      <c r="BH740" s="46"/>
      <c r="BI740" s="46"/>
      <c r="BJ740" s="46"/>
      <c r="BK740" s="46"/>
      <c r="BL740" s="46"/>
      <c r="BN740" s="46"/>
      <c r="BO740" s="46"/>
      <c r="BP740" s="46"/>
      <c r="BQ740" s="94"/>
      <c r="BR740" s="46"/>
      <c r="BS740" s="46"/>
      <c r="BT740" s="46"/>
      <c r="BU740" s="46"/>
      <c r="BV740" s="46"/>
      <c r="BW740" s="46"/>
    </row>
    <row r="741" spans="2:75">
      <c r="B741" s="46"/>
      <c r="C741" s="46"/>
      <c r="D741" s="46"/>
      <c r="E741" s="46"/>
      <c r="F741" s="46"/>
      <c r="G741" s="46"/>
      <c r="H741" s="46"/>
      <c r="BA741" s="46"/>
      <c r="BB741" s="46"/>
      <c r="BC741" s="46"/>
      <c r="BD741" s="46"/>
      <c r="BE741" s="46"/>
      <c r="BF741" s="46"/>
      <c r="BG741" s="46"/>
      <c r="BH741" s="46"/>
      <c r="BI741" s="46"/>
      <c r="BJ741" s="46"/>
      <c r="BK741" s="46"/>
      <c r="BL741" s="46"/>
      <c r="BN741" s="46"/>
      <c r="BO741" s="46"/>
      <c r="BP741" s="46"/>
      <c r="BQ741" s="94"/>
      <c r="BR741" s="46"/>
      <c r="BS741" s="46"/>
      <c r="BT741" s="46"/>
      <c r="BU741" s="46"/>
      <c r="BV741" s="46"/>
      <c r="BW741" s="46"/>
    </row>
    <row r="742" spans="2:75">
      <c r="B742" s="46"/>
      <c r="C742" s="46"/>
      <c r="D742" s="46"/>
      <c r="E742" s="46"/>
      <c r="F742" s="46"/>
      <c r="G742" s="46"/>
      <c r="H742" s="46"/>
      <c r="BA742" s="46"/>
      <c r="BB742" s="46"/>
      <c r="BC742" s="46"/>
      <c r="BD742" s="46"/>
      <c r="BE742" s="46"/>
      <c r="BF742" s="46"/>
      <c r="BG742" s="46"/>
      <c r="BH742" s="46"/>
      <c r="BI742" s="46"/>
      <c r="BJ742" s="46"/>
      <c r="BK742" s="46"/>
      <c r="BL742" s="46"/>
      <c r="BN742" s="46"/>
      <c r="BO742" s="46"/>
      <c r="BP742" s="46"/>
      <c r="BQ742" s="94"/>
      <c r="BR742" s="46"/>
      <c r="BS742" s="46"/>
      <c r="BT742" s="46"/>
      <c r="BU742" s="46"/>
      <c r="BV742" s="46"/>
      <c r="BW742" s="46"/>
    </row>
    <row r="743" spans="2:75">
      <c r="B743" s="46"/>
      <c r="C743" s="46"/>
      <c r="D743" s="46"/>
      <c r="E743" s="46"/>
      <c r="F743" s="46"/>
      <c r="G743" s="46"/>
      <c r="H743" s="46"/>
      <c r="BA743" s="46"/>
      <c r="BB743" s="46"/>
      <c r="BC743" s="46"/>
      <c r="BD743" s="46"/>
      <c r="BE743" s="46"/>
      <c r="BF743" s="46"/>
      <c r="BG743" s="46"/>
      <c r="BH743" s="46"/>
      <c r="BI743" s="46"/>
      <c r="BJ743" s="46"/>
      <c r="BK743" s="46"/>
      <c r="BL743" s="46"/>
      <c r="BN743" s="46"/>
      <c r="BO743" s="46"/>
      <c r="BP743" s="46"/>
      <c r="BQ743" s="94"/>
      <c r="BR743" s="46"/>
      <c r="BS743" s="46"/>
      <c r="BT743" s="46"/>
      <c r="BU743" s="46"/>
      <c r="BV743" s="46"/>
      <c r="BW743" s="46"/>
    </row>
    <row r="744" spans="2:75">
      <c r="B744" s="46"/>
      <c r="C744" s="46"/>
      <c r="D744" s="46"/>
      <c r="E744" s="46"/>
      <c r="F744" s="46"/>
      <c r="G744" s="46"/>
      <c r="H744" s="46"/>
      <c r="BA744" s="46"/>
      <c r="BB744" s="46"/>
      <c r="BC744" s="46"/>
      <c r="BD744" s="46"/>
      <c r="BE744" s="46"/>
      <c r="BF744" s="46"/>
      <c r="BG744" s="46"/>
      <c r="BH744" s="46"/>
      <c r="BI744" s="46"/>
      <c r="BJ744" s="46"/>
      <c r="BK744" s="46"/>
      <c r="BL744" s="46"/>
      <c r="BN744" s="46"/>
      <c r="BO744" s="46"/>
      <c r="BP744" s="46"/>
      <c r="BQ744" s="94"/>
      <c r="BR744" s="46"/>
      <c r="BS744" s="46"/>
      <c r="BT744" s="46"/>
      <c r="BU744" s="46"/>
      <c r="BV744" s="46"/>
      <c r="BW744" s="46"/>
    </row>
    <row r="745" spans="2:75">
      <c r="B745" s="46"/>
      <c r="C745" s="46"/>
      <c r="D745" s="46"/>
      <c r="E745" s="46"/>
      <c r="F745" s="46"/>
      <c r="G745" s="46"/>
      <c r="H745" s="46"/>
      <c r="BA745" s="46"/>
      <c r="BB745" s="46"/>
      <c r="BC745" s="46"/>
      <c r="BD745" s="46"/>
      <c r="BE745" s="46"/>
      <c r="BF745" s="46"/>
      <c r="BG745" s="46"/>
      <c r="BH745" s="46"/>
      <c r="BI745" s="46"/>
      <c r="BJ745" s="46"/>
      <c r="BK745" s="46"/>
      <c r="BL745" s="46"/>
      <c r="BN745" s="46"/>
      <c r="BO745" s="46"/>
      <c r="BP745" s="46"/>
      <c r="BQ745" s="94"/>
      <c r="BR745" s="46"/>
      <c r="BS745" s="46"/>
      <c r="BT745" s="46"/>
      <c r="BU745" s="46"/>
      <c r="BV745" s="46"/>
      <c r="BW745" s="46"/>
    </row>
    <row r="746" spans="2:75">
      <c r="B746" s="46"/>
      <c r="C746" s="46"/>
      <c r="D746" s="46"/>
      <c r="E746" s="46"/>
      <c r="F746" s="46"/>
      <c r="G746" s="46"/>
      <c r="H746" s="46"/>
      <c r="BA746" s="46"/>
      <c r="BB746" s="46"/>
      <c r="BC746" s="46"/>
      <c r="BD746" s="46"/>
      <c r="BE746" s="46"/>
      <c r="BF746" s="46"/>
      <c r="BG746" s="46"/>
      <c r="BH746" s="46"/>
      <c r="BI746" s="46"/>
      <c r="BJ746" s="46"/>
      <c r="BK746" s="46"/>
      <c r="BL746" s="46"/>
      <c r="BN746" s="46"/>
      <c r="BO746" s="46"/>
      <c r="BP746" s="46"/>
      <c r="BQ746" s="94"/>
      <c r="BR746" s="46"/>
      <c r="BS746" s="46"/>
      <c r="BT746" s="46"/>
      <c r="BU746" s="46"/>
      <c r="BV746" s="46"/>
      <c r="BW746" s="46"/>
    </row>
    <row r="747" spans="2:75">
      <c r="B747" s="46"/>
      <c r="C747" s="46"/>
      <c r="D747" s="46"/>
      <c r="E747" s="46"/>
      <c r="F747" s="46"/>
      <c r="G747" s="46"/>
      <c r="H747" s="46"/>
      <c r="BA747" s="46"/>
      <c r="BB747" s="46"/>
      <c r="BC747" s="46"/>
      <c r="BD747" s="46"/>
      <c r="BE747" s="46"/>
      <c r="BF747" s="46"/>
      <c r="BG747" s="46"/>
      <c r="BH747" s="46"/>
      <c r="BI747" s="46"/>
      <c r="BJ747" s="46"/>
      <c r="BK747" s="46"/>
      <c r="BL747" s="46"/>
      <c r="BN747" s="46"/>
      <c r="BO747" s="46"/>
      <c r="BP747" s="46"/>
      <c r="BQ747" s="94"/>
      <c r="BR747" s="46"/>
      <c r="BS747" s="46"/>
      <c r="BT747" s="46"/>
      <c r="BU747" s="46"/>
      <c r="BV747" s="46"/>
      <c r="BW747" s="46"/>
    </row>
    <row r="748" spans="2:75">
      <c r="B748" s="46"/>
      <c r="C748" s="46"/>
      <c r="D748" s="46"/>
      <c r="E748" s="46"/>
      <c r="F748" s="46"/>
      <c r="G748" s="46"/>
      <c r="H748" s="46"/>
      <c r="BA748" s="46"/>
      <c r="BB748" s="46"/>
      <c r="BC748" s="46"/>
      <c r="BD748" s="46"/>
      <c r="BE748" s="46"/>
      <c r="BF748" s="46"/>
      <c r="BG748" s="46"/>
      <c r="BH748" s="46"/>
      <c r="BI748" s="46"/>
      <c r="BJ748" s="46"/>
      <c r="BK748" s="46"/>
      <c r="BL748" s="46"/>
      <c r="BN748" s="46"/>
      <c r="BO748" s="46"/>
      <c r="BP748" s="46"/>
      <c r="BQ748" s="94"/>
      <c r="BR748" s="46"/>
      <c r="BS748" s="46"/>
      <c r="BT748" s="46"/>
      <c r="BU748" s="46"/>
      <c r="BV748" s="46"/>
      <c r="BW748" s="46"/>
    </row>
    <row r="749" spans="2:75">
      <c r="B749" s="46"/>
      <c r="C749" s="46"/>
      <c r="D749" s="46"/>
      <c r="E749" s="46"/>
      <c r="F749" s="46"/>
      <c r="G749" s="46"/>
      <c r="H749" s="46"/>
      <c r="BA749" s="46"/>
      <c r="BB749" s="46"/>
      <c r="BC749" s="46"/>
      <c r="BD749" s="46"/>
      <c r="BE749" s="46"/>
      <c r="BF749" s="46"/>
      <c r="BG749" s="46"/>
      <c r="BH749" s="46"/>
      <c r="BI749" s="46"/>
      <c r="BJ749" s="46"/>
      <c r="BK749" s="46"/>
      <c r="BL749" s="46"/>
      <c r="BN749" s="46"/>
      <c r="BO749" s="46"/>
      <c r="BP749" s="46"/>
      <c r="BQ749" s="94"/>
      <c r="BR749" s="46"/>
      <c r="BS749" s="46"/>
      <c r="BT749" s="46"/>
      <c r="BU749" s="46"/>
      <c r="BV749" s="46"/>
      <c r="BW749" s="46"/>
    </row>
    <row r="750" spans="2:75">
      <c r="B750" s="46"/>
      <c r="C750" s="46"/>
      <c r="D750" s="46"/>
      <c r="E750" s="46"/>
      <c r="F750" s="46"/>
      <c r="G750" s="46"/>
      <c r="H750" s="46"/>
      <c r="BA750" s="46"/>
      <c r="BB750" s="46"/>
      <c r="BC750" s="46"/>
      <c r="BD750" s="46"/>
      <c r="BE750" s="46"/>
      <c r="BF750" s="46"/>
      <c r="BG750" s="46"/>
      <c r="BH750" s="46"/>
      <c r="BI750" s="46"/>
      <c r="BJ750" s="46"/>
      <c r="BK750" s="46"/>
      <c r="BL750" s="46"/>
      <c r="BN750" s="46"/>
      <c r="BO750" s="46"/>
      <c r="BP750" s="46"/>
      <c r="BQ750" s="94"/>
      <c r="BR750" s="46"/>
      <c r="BS750" s="46"/>
      <c r="BT750" s="46"/>
      <c r="BU750" s="46"/>
      <c r="BV750" s="46"/>
      <c r="BW750" s="46"/>
    </row>
    <row r="751" spans="2:75">
      <c r="B751" s="46"/>
      <c r="C751" s="46"/>
      <c r="D751" s="46"/>
      <c r="E751" s="46"/>
      <c r="F751" s="46"/>
      <c r="G751" s="46"/>
      <c r="H751" s="46"/>
      <c r="BA751" s="46"/>
      <c r="BB751" s="46"/>
      <c r="BC751" s="46"/>
      <c r="BD751" s="46"/>
      <c r="BE751" s="46"/>
      <c r="BF751" s="46"/>
      <c r="BG751" s="46"/>
      <c r="BH751" s="46"/>
      <c r="BI751" s="46"/>
      <c r="BJ751" s="46"/>
      <c r="BK751" s="46"/>
      <c r="BL751" s="46"/>
      <c r="BN751" s="46"/>
      <c r="BO751" s="46"/>
      <c r="BP751" s="46"/>
      <c r="BQ751" s="94"/>
      <c r="BR751" s="46"/>
      <c r="BS751" s="46"/>
      <c r="BT751" s="46"/>
      <c r="BU751" s="46"/>
      <c r="BV751" s="46"/>
      <c r="BW751" s="46"/>
    </row>
    <row r="752" spans="2:75">
      <c r="B752" s="46"/>
      <c r="C752" s="46"/>
      <c r="D752" s="46"/>
      <c r="E752" s="46"/>
      <c r="F752" s="46"/>
      <c r="G752" s="46"/>
      <c r="H752" s="46"/>
      <c r="BA752" s="46"/>
      <c r="BB752" s="46"/>
      <c r="BC752" s="46"/>
      <c r="BD752" s="46"/>
      <c r="BE752" s="46"/>
      <c r="BF752" s="46"/>
      <c r="BG752" s="46"/>
      <c r="BH752" s="46"/>
      <c r="BI752" s="46"/>
      <c r="BJ752" s="46"/>
      <c r="BK752" s="46"/>
      <c r="BL752" s="46"/>
      <c r="BN752" s="46"/>
      <c r="BO752" s="46"/>
      <c r="BP752" s="46"/>
      <c r="BQ752" s="94"/>
      <c r="BR752" s="46"/>
      <c r="BS752" s="46"/>
      <c r="BT752" s="46"/>
      <c r="BU752" s="46"/>
      <c r="BV752" s="46"/>
      <c r="BW752" s="46"/>
    </row>
    <row r="753" spans="2:75">
      <c r="B753" s="46"/>
      <c r="C753" s="46"/>
      <c r="D753" s="46"/>
      <c r="E753" s="46"/>
      <c r="F753" s="46"/>
      <c r="G753" s="46"/>
      <c r="H753" s="46"/>
      <c r="BA753" s="46"/>
      <c r="BB753" s="46"/>
      <c r="BC753" s="46"/>
      <c r="BD753" s="46"/>
      <c r="BE753" s="46"/>
      <c r="BF753" s="46"/>
      <c r="BG753" s="46"/>
      <c r="BH753" s="46"/>
      <c r="BI753" s="46"/>
      <c r="BJ753" s="46"/>
      <c r="BK753" s="46"/>
      <c r="BL753" s="46"/>
      <c r="BN753" s="46"/>
      <c r="BO753" s="46"/>
      <c r="BP753" s="46"/>
      <c r="BQ753" s="94"/>
      <c r="BR753" s="46"/>
      <c r="BS753" s="46"/>
      <c r="BT753" s="46"/>
      <c r="BU753" s="46"/>
      <c r="BV753" s="46"/>
      <c r="BW753" s="46"/>
    </row>
    <row r="754" spans="2:75">
      <c r="B754" s="46"/>
      <c r="C754" s="46"/>
      <c r="D754" s="46"/>
      <c r="E754" s="46"/>
      <c r="F754" s="46"/>
      <c r="G754" s="46"/>
      <c r="H754" s="46"/>
      <c r="BA754" s="46"/>
      <c r="BB754" s="46"/>
      <c r="BC754" s="46"/>
      <c r="BD754" s="46"/>
      <c r="BE754" s="46"/>
      <c r="BF754" s="46"/>
      <c r="BG754" s="46"/>
      <c r="BH754" s="46"/>
      <c r="BI754" s="46"/>
      <c r="BJ754" s="46"/>
      <c r="BK754" s="46"/>
      <c r="BL754" s="46"/>
      <c r="BN754" s="46"/>
      <c r="BO754" s="46"/>
      <c r="BP754" s="46"/>
      <c r="BQ754" s="94"/>
      <c r="BR754" s="46"/>
      <c r="BS754" s="46"/>
      <c r="BT754" s="46"/>
      <c r="BU754" s="46"/>
      <c r="BV754" s="46"/>
      <c r="BW754" s="46"/>
    </row>
    <row r="755" spans="2:75">
      <c r="B755" s="46"/>
      <c r="C755" s="46"/>
      <c r="D755" s="46"/>
      <c r="E755" s="46"/>
      <c r="F755" s="46"/>
      <c r="G755" s="46"/>
      <c r="H755" s="46"/>
      <c r="BA755" s="46"/>
      <c r="BB755" s="46"/>
      <c r="BC755" s="46"/>
      <c r="BD755" s="46"/>
      <c r="BE755" s="46"/>
      <c r="BF755" s="46"/>
      <c r="BG755" s="46"/>
      <c r="BH755" s="46"/>
      <c r="BI755" s="46"/>
      <c r="BJ755" s="46"/>
      <c r="BK755" s="46"/>
      <c r="BL755" s="46"/>
      <c r="BN755" s="46"/>
      <c r="BO755" s="46"/>
      <c r="BP755" s="46"/>
      <c r="BQ755" s="94"/>
      <c r="BR755" s="46"/>
      <c r="BS755" s="46"/>
      <c r="BT755" s="46"/>
      <c r="BU755" s="46"/>
      <c r="BV755" s="46"/>
      <c r="BW755" s="46"/>
    </row>
    <row r="756" spans="2:75">
      <c r="B756" s="46"/>
      <c r="C756" s="46"/>
      <c r="D756" s="46"/>
      <c r="E756" s="46"/>
      <c r="F756" s="46"/>
      <c r="G756" s="46"/>
      <c r="H756" s="46"/>
      <c r="BA756" s="46"/>
      <c r="BB756" s="46"/>
      <c r="BC756" s="46"/>
      <c r="BD756" s="46"/>
      <c r="BE756" s="46"/>
      <c r="BF756" s="46"/>
      <c r="BG756" s="46"/>
      <c r="BH756" s="46"/>
      <c r="BI756" s="46"/>
      <c r="BJ756" s="46"/>
      <c r="BK756" s="46"/>
      <c r="BL756" s="46"/>
      <c r="BN756" s="46"/>
      <c r="BO756" s="46"/>
      <c r="BP756" s="46"/>
      <c r="BQ756" s="94"/>
      <c r="BR756" s="46"/>
      <c r="BS756" s="46"/>
      <c r="BT756" s="46"/>
      <c r="BU756" s="46"/>
      <c r="BV756" s="46"/>
      <c r="BW756" s="46"/>
    </row>
    <row r="757" spans="2:75">
      <c r="B757" s="46"/>
      <c r="C757" s="46"/>
      <c r="D757" s="46"/>
      <c r="E757" s="46"/>
      <c r="F757" s="46"/>
      <c r="G757" s="46"/>
      <c r="H757" s="46"/>
      <c r="BA757" s="46"/>
      <c r="BB757" s="46"/>
      <c r="BC757" s="46"/>
      <c r="BD757" s="46"/>
      <c r="BE757" s="46"/>
      <c r="BF757" s="46"/>
      <c r="BG757" s="46"/>
      <c r="BH757" s="46"/>
      <c r="BI757" s="46"/>
      <c r="BJ757" s="46"/>
      <c r="BK757" s="46"/>
      <c r="BL757" s="46"/>
      <c r="BN757" s="46"/>
      <c r="BO757" s="46"/>
      <c r="BP757" s="46"/>
      <c r="BQ757" s="94"/>
      <c r="BR757" s="46"/>
      <c r="BS757" s="46"/>
      <c r="BT757" s="46"/>
      <c r="BU757" s="46"/>
      <c r="BV757" s="46"/>
      <c r="BW757" s="46"/>
    </row>
    <row r="758" spans="2:75">
      <c r="B758" s="46"/>
      <c r="C758" s="46"/>
      <c r="D758" s="46"/>
      <c r="E758" s="46"/>
      <c r="F758" s="46"/>
      <c r="G758" s="46"/>
      <c r="H758" s="46"/>
      <c r="BA758" s="46"/>
      <c r="BB758" s="46"/>
      <c r="BC758" s="46"/>
      <c r="BD758" s="46"/>
      <c r="BE758" s="46"/>
      <c r="BF758" s="46"/>
      <c r="BG758" s="46"/>
      <c r="BH758" s="46"/>
      <c r="BI758" s="46"/>
      <c r="BJ758" s="46"/>
      <c r="BK758" s="46"/>
      <c r="BL758" s="46"/>
      <c r="BN758" s="46"/>
      <c r="BO758" s="46"/>
      <c r="BP758" s="46"/>
      <c r="BQ758" s="94"/>
      <c r="BR758" s="46"/>
      <c r="BS758" s="46"/>
      <c r="BT758" s="46"/>
      <c r="BU758" s="46"/>
      <c r="BV758" s="46"/>
      <c r="BW758" s="46"/>
    </row>
    <row r="759" spans="2:75">
      <c r="B759" s="46"/>
      <c r="C759" s="46"/>
      <c r="D759" s="46"/>
      <c r="E759" s="46"/>
      <c r="F759" s="46"/>
      <c r="G759" s="46"/>
      <c r="H759" s="46"/>
      <c r="BA759" s="46"/>
      <c r="BB759" s="46"/>
      <c r="BC759" s="46"/>
      <c r="BD759" s="46"/>
      <c r="BE759" s="46"/>
      <c r="BF759" s="46"/>
      <c r="BG759" s="46"/>
      <c r="BH759" s="46"/>
      <c r="BI759" s="46"/>
      <c r="BJ759" s="46"/>
      <c r="BK759" s="46"/>
      <c r="BL759" s="46"/>
      <c r="BN759" s="46"/>
      <c r="BO759" s="46"/>
      <c r="BP759" s="46"/>
      <c r="BQ759" s="94"/>
      <c r="BR759" s="46"/>
      <c r="BS759" s="46"/>
      <c r="BT759" s="46"/>
      <c r="BU759" s="46"/>
      <c r="BV759" s="46"/>
      <c r="BW759" s="46"/>
    </row>
    <row r="760" spans="2:75">
      <c r="B760" s="46"/>
      <c r="C760" s="46"/>
      <c r="D760" s="46"/>
      <c r="E760" s="46"/>
      <c r="F760" s="46"/>
      <c r="G760" s="46"/>
      <c r="H760" s="46"/>
      <c r="BA760" s="46"/>
      <c r="BB760" s="46"/>
      <c r="BC760" s="46"/>
      <c r="BD760" s="46"/>
      <c r="BE760" s="46"/>
      <c r="BF760" s="46"/>
      <c r="BG760" s="46"/>
      <c r="BH760" s="46"/>
      <c r="BI760" s="46"/>
      <c r="BJ760" s="46"/>
      <c r="BK760" s="46"/>
      <c r="BL760" s="46"/>
      <c r="BN760" s="46"/>
      <c r="BO760" s="46"/>
      <c r="BP760" s="46"/>
      <c r="BQ760" s="94"/>
      <c r="BR760" s="46"/>
      <c r="BS760" s="46"/>
      <c r="BT760" s="46"/>
      <c r="BU760" s="46"/>
      <c r="BV760" s="46"/>
      <c r="BW760" s="46"/>
    </row>
    <row r="761" spans="2:75">
      <c r="B761" s="46"/>
      <c r="C761" s="46"/>
      <c r="D761" s="46"/>
      <c r="E761" s="46"/>
      <c r="F761" s="46"/>
      <c r="G761" s="46"/>
      <c r="H761" s="46"/>
      <c r="BA761" s="46"/>
      <c r="BB761" s="46"/>
      <c r="BC761" s="46"/>
      <c r="BD761" s="46"/>
      <c r="BE761" s="46"/>
      <c r="BF761" s="46"/>
      <c r="BG761" s="46"/>
      <c r="BH761" s="46"/>
      <c r="BI761" s="46"/>
      <c r="BJ761" s="46"/>
      <c r="BK761" s="46"/>
      <c r="BL761" s="46"/>
      <c r="BN761" s="46"/>
      <c r="BO761" s="46"/>
      <c r="BP761" s="46"/>
      <c r="BQ761" s="94"/>
      <c r="BR761" s="46"/>
      <c r="BS761" s="46"/>
      <c r="BT761" s="46"/>
      <c r="BU761" s="46"/>
      <c r="BV761" s="46"/>
      <c r="BW761" s="46"/>
    </row>
    <row r="762" spans="2:75">
      <c r="B762" s="46"/>
      <c r="C762" s="46"/>
      <c r="D762" s="46"/>
      <c r="E762" s="46"/>
      <c r="F762" s="46"/>
      <c r="G762" s="46"/>
      <c r="H762" s="46"/>
      <c r="BA762" s="46"/>
      <c r="BB762" s="46"/>
      <c r="BC762" s="46"/>
      <c r="BD762" s="46"/>
      <c r="BE762" s="46"/>
      <c r="BF762" s="46"/>
      <c r="BG762" s="46"/>
      <c r="BH762" s="46"/>
      <c r="BI762" s="46"/>
      <c r="BJ762" s="46"/>
      <c r="BK762" s="46"/>
      <c r="BL762" s="46"/>
      <c r="BN762" s="46"/>
      <c r="BO762" s="46"/>
      <c r="BP762" s="46"/>
      <c r="BQ762" s="94"/>
      <c r="BR762" s="46"/>
      <c r="BS762" s="46"/>
      <c r="BT762" s="46"/>
      <c r="BU762" s="46"/>
      <c r="BV762" s="46"/>
      <c r="BW762" s="46"/>
    </row>
    <row r="763" spans="2:75">
      <c r="B763" s="46"/>
      <c r="C763" s="46"/>
      <c r="D763" s="46"/>
      <c r="E763" s="46"/>
      <c r="F763" s="46"/>
      <c r="G763" s="46"/>
      <c r="H763" s="46"/>
      <c r="BA763" s="46"/>
      <c r="BB763" s="46"/>
      <c r="BC763" s="46"/>
      <c r="BD763" s="46"/>
      <c r="BE763" s="46"/>
      <c r="BF763" s="46"/>
      <c r="BG763" s="46"/>
      <c r="BH763" s="46"/>
      <c r="BI763" s="46"/>
      <c r="BJ763" s="46"/>
      <c r="BK763" s="46"/>
      <c r="BL763" s="46"/>
      <c r="BN763" s="46"/>
      <c r="BO763" s="46"/>
      <c r="BP763" s="46"/>
      <c r="BQ763" s="94"/>
      <c r="BR763" s="46"/>
      <c r="BS763" s="46"/>
      <c r="BT763" s="46"/>
      <c r="BU763" s="46"/>
      <c r="BV763" s="46"/>
      <c r="BW763" s="46"/>
    </row>
    <row r="764" spans="2:75">
      <c r="B764" s="46"/>
      <c r="C764" s="46"/>
      <c r="D764" s="46"/>
      <c r="E764" s="46"/>
      <c r="F764" s="46"/>
      <c r="G764" s="46"/>
      <c r="H764" s="46"/>
      <c r="BA764" s="46"/>
      <c r="BB764" s="46"/>
      <c r="BC764" s="46"/>
      <c r="BD764" s="46"/>
      <c r="BE764" s="46"/>
      <c r="BF764" s="46"/>
      <c r="BG764" s="46"/>
      <c r="BH764" s="46"/>
      <c r="BI764" s="46"/>
      <c r="BJ764" s="46"/>
      <c r="BK764" s="46"/>
      <c r="BL764" s="46"/>
      <c r="BN764" s="46"/>
      <c r="BO764" s="46"/>
      <c r="BP764" s="46"/>
      <c r="BQ764" s="94"/>
      <c r="BR764" s="46"/>
      <c r="BS764" s="46"/>
      <c r="BT764" s="46"/>
      <c r="BU764" s="46"/>
      <c r="BV764" s="46"/>
      <c r="BW764" s="46"/>
    </row>
    <row r="765" spans="2:75">
      <c r="B765" s="46"/>
      <c r="C765" s="46"/>
      <c r="D765" s="46"/>
      <c r="E765" s="46"/>
      <c r="F765" s="46"/>
      <c r="G765" s="46"/>
      <c r="H765" s="46"/>
      <c r="BA765" s="46"/>
      <c r="BB765" s="46"/>
      <c r="BC765" s="46"/>
      <c r="BD765" s="46"/>
      <c r="BE765" s="46"/>
      <c r="BF765" s="46"/>
      <c r="BG765" s="46"/>
      <c r="BH765" s="46"/>
      <c r="BI765" s="46"/>
      <c r="BJ765" s="46"/>
      <c r="BK765" s="46"/>
      <c r="BL765" s="46"/>
      <c r="BN765" s="46"/>
      <c r="BO765" s="46"/>
      <c r="BP765" s="46"/>
      <c r="BQ765" s="94"/>
      <c r="BR765" s="46"/>
      <c r="BS765" s="46"/>
      <c r="BT765" s="46"/>
      <c r="BU765" s="46"/>
      <c r="BV765" s="46"/>
      <c r="BW765" s="46"/>
    </row>
    <row r="766" spans="2:75">
      <c r="B766" s="46"/>
      <c r="C766" s="46"/>
      <c r="D766" s="46"/>
      <c r="E766" s="46"/>
      <c r="F766" s="46"/>
      <c r="G766" s="46"/>
      <c r="H766" s="46"/>
      <c r="BA766" s="46"/>
      <c r="BB766" s="46"/>
      <c r="BC766" s="46"/>
      <c r="BD766" s="46"/>
      <c r="BE766" s="46"/>
      <c r="BF766" s="46"/>
      <c r="BG766" s="46"/>
      <c r="BH766" s="46"/>
      <c r="BI766" s="46"/>
      <c r="BJ766" s="46"/>
      <c r="BK766" s="46"/>
      <c r="BL766" s="46"/>
      <c r="BN766" s="46"/>
      <c r="BO766" s="46"/>
      <c r="BP766" s="46"/>
      <c r="BQ766" s="94"/>
      <c r="BR766" s="46"/>
      <c r="BS766" s="46"/>
      <c r="BT766" s="46"/>
      <c r="BU766" s="46"/>
      <c r="BV766" s="46"/>
      <c r="BW766" s="46"/>
    </row>
    <row r="767" spans="2:75">
      <c r="B767" s="46"/>
      <c r="C767" s="46"/>
      <c r="D767" s="46"/>
      <c r="E767" s="46"/>
      <c r="F767" s="46"/>
      <c r="G767" s="46"/>
      <c r="H767" s="46"/>
      <c r="BA767" s="46"/>
      <c r="BB767" s="46"/>
      <c r="BC767" s="46"/>
      <c r="BD767" s="46"/>
      <c r="BE767" s="46"/>
      <c r="BF767" s="46"/>
      <c r="BG767" s="46"/>
      <c r="BH767" s="46"/>
      <c r="BI767" s="46"/>
      <c r="BJ767" s="46"/>
      <c r="BK767" s="46"/>
      <c r="BL767" s="46"/>
      <c r="BN767" s="46"/>
      <c r="BO767" s="46"/>
      <c r="BP767" s="46"/>
      <c r="BQ767" s="94"/>
      <c r="BR767" s="46"/>
      <c r="BS767" s="46"/>
      <c r="BT767" s="46"/>
      <c r="BU767" s="46"/>
      <c r="BV767" s="46"/>
      <c r="BW767" s="46"/>
    </row>
    <row r="768" spans="2:75">
      <c r="B768" s="46"/>
      <c r="C768" s="46"/>
      <c r="D768" s="46"/>
      <c r="E768" s="46"/>
      <c r="F768" s="46"/>
      <c r="G768" s="46"/>
      <c r="H768" s="46"/>
      <c r="BA768" s="46"/>
      <c r="BB768" s="46"/>
      <c r="BC768" s="46"/>
      <c r="BD768" s="46"/>
      <c r="BE768" s="46"/>
      <c r="BF768" s="46"/>
      <c r="BG768" s="46"/>
      <c r="BH768" s="46"/>
      <c r="BI768" s="46"/>
      <c r="BJ768" s="46"/>
      <c r="BK768" s="46"/>
      <c r="BL768" s="46"/>
      <c r="BN768" s="46"/>
      <c r="BO768" s="46"/>
      <c r="BP768" s="46"/>
      <c r="BQ768" s="94"/>
      <c r="BR768" s="46"/>
      <c r="BS768" s="46"/>
      <c r="BT768" s="46"/>
      <c r="BU768" s="46"/>
      <c r="BV768" s="46"/>
      <c r="BW768" s="46"/>
    </row>
    <row r="769" spans="2:75">
      <c r="B769" s="46"/>
      <c r="C769" s="46"/>
      <c r="D769" s="46"/>
      <c r="E769" s="46"/>
      <c r="F769" s="46"/>
      <c r="G769" s="46"/>
      <c r="H769" s="46"/>
      <c r="BA769" s="46"/>
      <c r="BB769" s="46"/>
      <c r="BC769" s="46"/>
      <c r="BD769" s="46"/>
      <c r="BE769" s="46"/>
      <c r="BF769" s="46"/>
      <c r="BG769" s="46"/>
      <c r="BH769" s="46"/>
      <c r="BI769" s="46"/>
      <c r="BJ769" s="46"/>
      <c r="BK769" s="46"/>
      <c r="BL769" s="46"/>
      <c r="BN769" s="46"/>
      <c r="BO769" s="46"/>
      <c r="BP769" s="46"/>
      <c r="BQ769" s="94"/>
      <c r="BR769" s="46"/>
      <c r="BS769" s="46"/>
      <c r="BT769" s="46"/>
      <c r="BU769" s="46"/>
      <c r="BV769" s="46"/>
      <c r="BW769" s="46"/>
    </row>
    <row r="770" spans="2:75">
      <c r="B770" s="46"/>
      <c r="C770" s="46"/>
      <c r="D770" s="46"/>
      <c r="E770" s="46"/>
      <c r="F770" s="46"/>
      <c r="G770" s="46"/>
      <c r="H770" s="46"/>
      <c r="BA770" s="46"/>
      <c r="BB770" s="46"/>
      <c r="BC770" s="46"/>
      <c r="BD770" s="46"/>
      <c r="BE770" s="46"/>
      <c r="BF770" s="46"/>
      <c r="BG770" s="46"/>
      <c r="BH770" s="46"/>
      <c r="BI770" s="46"/>
      <c r="BJ770" s="46"/>
      <c r="BK770" s="46"/>
      <c r="BL770" s="46"/>
      <c r="BN770" s="46"/>
      <c r="BO770" s="46"/>
      <c r="BP770" s="46"/>
      <c r="BQ770" s="94"/>
      <c r="BR770" s="46"/>
      <c r="BS770" s="46"/>
      <c r="BT770" s="46"/>
      <c r="BU770" s="46"/>
      <c r="BV770" s="46"/>
      <c r="BW770" s="46"/>
    </row>
    <row r="771" spans="2:75">
      <c r="B771" s="46"/>
      <c r="C771" s="46"/>
      <c r="D771" s="46"/>
      <c r="E771" s="46"/>
      <c r="F771" s="46"/>
      <c r="G771" s="46"/>
      <c r="H771" s="46"/>
      <c r="BA771" s="46"/>
      <c r="BB771" s="46"/>
      <c r="BC771" s="46"/>
      <c r="BD771" s="46"/>
      <c r="BE771" s="46"/>
      <c r="BF771" s="46"/>
      <c r="BG771" s="46"/>
      <c r="BH771" s="46"/>
      <c r="BI771" s="46"/>
      <c r="BJ771" s="46"/>
      <c r="BK771" s="46"/>
      <c r="BL771" s="46"/>
      <c r="BN771" s="46"/>
      <c r="BO771" s="46"/>
      <c r="BP771" s="46"/>
      <c r="BQ771" s="94"/>
      <c r="BR771" s="46"/>
      <c r="BS771" s="46"/>
      <c r="BT771" s="46"/>
      <c r="BU771" s="46"/>
      <c r="BV771" s="46"/>
      <c r="BW771" s="46"/>
    </row>
    <row r="772" spans="2:75">
      <c r="B772" s="46"/>
      <c r="C772" s="46"/>
      <c r="D772" s="46"/>
      <c r="E772" s="46"/>
      <c r="F772" s="46"/>
      <c r="G772" s="46"/>
      <c r="H772" s="46"/>
      <c r="BA772" s="46"/>
      <c r="BB772" s="46"/>
      <c r="BC772" s="46"/>
      <c r="BD772" s="46"/>
      <c r="BE772" s="46"/>
      <c r="BF772" s="46"/>
      <c r="BG772" s="46"/>
      <c r="BH772" s="46"/>
      <c r="BI772" s="46"/>
      <c r="BJ772" s="46"/>
      <c r="BK772" s="46"/>
      <c r="BL772" s="46"/>
      <c r="BN772" s="46"/>
      <c r="BO772" s="46"/>
      <c r="BP772" s="46"/>
      <c r="BQ772" s="94"/>
      <c r="BR772" s="46"/>
      <c r="BS772" s="46"/>
      <c r="BT772" s="46"/>
      <c r="BU772" s="46"/>
      <c r="BV772" s="46"/>
      <c r="BW772" s="46"/>
    </row>
    <row r="773" spans="2:75">
      <c r="B773" s="46"/>
      <c r="C773" s="46"/>
      <c r="D773" s="46"/>
      <c r="E773" s="46"/>
      <c r="F773" s="46"/>
      <c r="G773" s="46"/>
      <c r="H773" s="46"/>
      <c r="BA773" s="46"/>
      <c r="BB773" s="46"/>
      <c r="BC773" s="46"/>
      <c r="BD773" s="46"/>
      <c r="BE773" s="46"/>
      <c r="BF773" s="46"/>
      <c r="BG773" s="46"/>
      <c r="BH773" s="46"/>
      <c r="BI773" s="46"/>
      <c r="BJ773" s="46"/>
      <c r="BK773" s="46"/>
      <c r="BL773" s="46"/>
      <c r="BN773" s="46"/>
      <c r="BO773" s="46"/>
      <c r="BP773" s="46"/>
      <c r="BQ773" s="94"/>
      <c r="BR773" s="46"/>
      <c r="BS773" s="46"/>
      <c r="BT773" s="46"/>
      <c r="BU773" s="46"/>
      <c r="BV773" s="46"/>
      <c r="BW773" s="46"/>
    </row>
    <row r="774" spans="2:75">
      <c r="B774" s="46"/>
      <c r="C774" s="46"/>
      <c r="D774" s="46"/>
      <c r="E774" s="46"/>
      <c r="F774" s="46"/>
      <c r="G774" s="46"/>
      <c r="H774" s="46"/>
      <c r="BA774" s="46"/>
      <c r="BB774" s="46"/>
      <c r="BC774" s="46"/>
      <c r="BD774" s="46"/>
      <c r="BE774" s="46"/>
      <c r="BF774" s="46"/>
      <c r="BG774" s="46"/>
      <c r="BH774" s="46"/>
      <c r="BI774" s="46"/>
      <c r="BJ774" s="46"/>
      <c r="BK774" s="46"/>
      <c r="BL774" s="46"/>
      <c r="BN774" s="46"/>
      <c r="BO774" s="46"/>
      <c r="BP774" s="46"/>
      <c r="BQ774" s="94"/>
      <c r="BR774" s="46"/>
      <c r="BS774" s="46"/>
      <c r="BT774" s="46"/>
      <c r="BU774" s="46"/>
      <c r="BV774" s="46"/>
      <c r="BW774" s="46"/>
    </row>
    <row r="775" spans="2:75">
      <c r="B775" s="46"/>
      <c r="C775" s="46"/>
      <c r="D775" s="46"/>
      <c r="E775" s="46"/>
      <c r="F775" s="46"/>
      <c r="G775" s="46"/>
      <c r="H775" s="46"/>
      <c r="BA775" s="46"/>
      <c r="BB775" s="46"/>
      <c r="BC775" s="46"/>
      <c r="BD775" s="46"/>
      <c r="BE775" s="46"/>
      <c r="BF775" s="46"/>
      <c r="BG775" s="46"/>
      <c r="BH775" s="46"/>
      <c r="BI775" s="46"/>
      <c r="BJ775" s="46"/>
      <c r="BK775" s="46"/>
      <c r="BL775" s="46"/>
      <c r="BN775" s="46"/>
      <c r="BO775" s="46"/>
      <c r="BP775" s="46"/>
      <c r="BQ775" s="94"/>
      <c r="BR775" s="46"/>
      <c r="BS775" s="46"/>
      <c r="BT775" s="46"/>
      <c r="BU775" s="46"/>
      <c r="BV775" s="46"/>
      <c r="BW775" s="46"/>
    </row>
    <row r="776" spans="2:75">
      <c r="B776" s="46"/>
      <c r="C776" s="46"/>
      <c r="D776" s="46"/>
      <c r="E776" s="46"/>
      <c r="F776" s="46"/>
      <c r="G776" s="46"/>
      <c r="H776" s="46"/>
      <c r="BA776" s="46"/>
      <c r="BB776" s="46"/>
      <c r="BC776" s="46"/>
      <c r="BD776" s="46"/>
      <c r="BE776" s="46"/>
      <c r="BF776" s="46"/>
      <c r="BG776" s="46"/>
      <c r="BH776" s="46"/>
      <c r="BI776" s="46"/>
      <c r="BJ776" s="46"/>
      <c r="BK776" s="46"/>
      <c r="BL776" s="46"/>
      <c r="BN776" s="46"/>
      <c r="BO776" s="46"/>
      <c r="BP776" s="46"/>
      <c r="BQ776" s="94"/>
      <c r="BR776" s="46"/>
      <c r="BS776" s="46"/>
      <c r="BT776" s="46"/>
      <c r="BU776" s="46"/>
      <c r="BV776" s="46"/>
      <c r="BW776" s="46"/>
    </row>
    <row r="777" spans="2:75">
      <c r="B777" s="46"/>
      <c r="C777" s="46"/>
      <c r="D777" s="46"/>
      <c r="E777" s="46"/>
      <c r="F777" s="46"/>
      <c r="G777" s="46"/>
      <c r="H777" s="46"/>
      <c r="BA777" s="46"/>
      <c r="BB777" s="46"/>
      <c r="BC777" s="46"/>
      <c r="BD777" s="46"/>
      <c r="BE777" s="46"/>
      <c r="BF777" s="46"/>
      <c r="BG777" s="46"/>
      <c r="BH777" s="46"/>
      <c r="BI777" s="46"/>
      <c r="BJ777" s="46"/>
      <c r="BK777" s="46"/>
      <c r="BL777" s="46"/>
      <c r="BN777" s="46"/>
      <c r="BO777" s="46"/>
      <c r="BP777" s="46"/>
      <c r="BQ777" s="94"/>
      <c r="BR777" s="46"/>
      <c r="BS777" s="46"/>
      <c r="BT777" s="46"/>
      <c r="BU777" s="46"/>
      <c r="BV777" s="46"/>
      <c r="BW777" s="46"/>
    </row>
    <row r="778" spans="2:75">
      <c r="B778" s="46"/>
      <c r="C778" s="46"/>
      <c r="D778" s="46"/>
      <c r="E778" s="46"/>
      <c r="F778" s="46"/>
      <c r="G778" s="46"/>
      <c r="H778" s="46"/>
      <c r="BA778" s="46"/>
      <c r="BB778" s="46"/>
      <c r="BC778" s="46"/>
      <c r="BD778" s="46"/>
      <c r="BE778" s="46"/>
      <c r="BF778" s="46"/>
      <c r="BG778" s="46"/>
      <c r="BH778" s="46"/>
      <c r="BI778" s="46"/>
      <c r="BJ778" s="46"/>
      <c r="BK778" s="46"/>
      <c r="BL778" s="46"/>
      <c r="BN778" s="46"/>
      <c r="BO778" s="46"/>
      <c r="BP778" s="46"/>
      <c r="BQ778" s="94"/>
      <c r="BR778" s="46"/>
      <c r="BS778" s="46"/>
      <c r="BT778" s="46"/>
      <c r="BU778" s="46"/>
      <c r="BV778" s="46"/>
      <c r="BW778" s="46"/>
    </row>
    <row r="779" spans="2:75">
      <c r="B779" s="46"/>
      <c r="C779" s="46"/>
      <c r="D779" s="46"/>
      <c r="E779" s="46"/>
      <c r="F779" s="46"/>
      <c r="G779" s="46"/>
      <c r="H779" s="46"/>
      <c r="BA779" s="46"/>
      <c r="BB779" s="46"/>
      <c r="BC779" s="46"/>
      <c r="BD779" s="46"/>
      <c r="BE779" s="46"/>
      <c r="BF779" s="46"/>
      <c r="BG779" s="46"/>
      <c r="BH779" s="46"/>
      <c r="BI779" s="46"/>
      <c r="BJ779" s="46"/>
      <c r="BK779" s="46"/>
      <c r="BL779" s="46"/>
      <c r="BN779" s="46"/>
      <c r="BO779" s="46"/>
      <c r="BP779" s="46"/>
      <c r="BQ779" s="94"/>
      <c r="BR779" s="46"/>
      <c r="BS779" s="46"/>
      <c r="BT779" s="46"/>
      <c r="BU779" s="46"/>
      <c r="BV779" s="46"/>
      <c r="BW779" s="46"/>
    </row>
    <row r="780" spans="2:75">
      <c r="B780" s="46"/>
      <c r="C780" s="46"/>
      <c r="D780" s="46"/>
      <c r="E780" s="46"/>
      <c r="F780" s="46"/>
      <c r="G780" s="46"/>
      <c r="H780" s="46"/>
      <c r="BA780" s="46"/>
      <c r="BB780" s="46"/>
      <c r="BC780" s="46"/>
      <c r="BD780" s="46"/>
      <c r="BE780" s="46"/>
      <c r="BF780" s="46"/>
      <c r="BG780" s="46"/>
      <c r="BH780" s="46"/>
      <c r="BI780" s="46"/>
      <c r="BJ780" s="46"/>
      <c r="BK780" s="46"/>
      <c r="BL780" s="46"/>
      <c r="BN780" s="46"/>
      <c r="BO780" s="46"/>
      <c r="BP780" s="46"/>
      <c r="BQ780" s="94"/>
      <c r="BR780" s="46"/>
      <c r="BS780" s="46"/>
      <c r="BT780" s="46"/>
      <c r="BU780" s="46"/>
      <c r="BV780" s="46"/>
      <c r="BW780" s="46"/>
    </row>
    <row r="781" spans="2:75">
      <c r="B781" s="46"/>
      <c r="C781" s="46"/>
      <c r="D781" s="46"/>
      <c r="E781" s="46"/>
      <c r="F781" s="46"/>
      <c r="G781" s="46"/>
      <c r="H781" s="46"/>
      <c r="BA781" s="46"/>
      <c r="BB781" s="46"/>
      <c r="BC781" s="46"/>
      <c r="BD781" s="46"/>
      <c r="BE781" s="46"/>
      <c r="BF781" s="46"/>
      <c r="BG781" s="46"/>
      <c r="BH781" s="46"/>
      <c r="BI781" s="46"/>
      <c r="BJ781" s="46"/>
      <c r="BK781" s="46"/>
      <c r="BL781" s="46"/>
      <c r="BN781" s="46"/>
      <c r="BO781" s="46"/>
      <c r="BP781" s="46"/>
      <c r="BQ781" s="94"/>
      <c r="BR781" s="46"/>
      <c r="BS781" s="46"/>
      <c r="BT781" s="46"/>
      <c r="BU781" s="46"/>
      <c r="BV781" s="46"/>
      <c r="BW781" s="46"/>
    </row>
    <row r="782" spans="2:75">
      <c r="B782" s="46"/>
      <c r="C782" s="46"/>
      <c r="D782" s="46"/>
      <c r="E782" s="46"/>
      <c r="F782" s="46"/>
      <c r="G782" s="46"/>
      <c r="H782" s="46"/>
      <c r="BA782" s="46"/>
      <c r="BB782" s="46"/>
      <c r="BC782" s="46"/>
      <c r="BD782" s="46"/>
      <c r="BE782" s="46"/>
      <c r="BF782" s="46"/>
      <c r="BG782" s="46"/>
      <c r="BH782" s="46"/>
      <c r="BI782" s="46"/>
      <c r="BJ782" s="46"/>
      <c r="BK782" s="46"/>
      <c r="BL782" s="46"/>
      <c r="BN782" s="46"/>
      <c r="BO782" s="46"/>
      <c r="BP782" s="46"/>
      <c r="BQ782" s="94"/>
      <c r="BR782" s="46"/>
      <c r="BS782" s="46"/>
      <c r="BT782" s="46"/>
      <c r="BU782" s="46"/>
      <c r="BV782" s="46"/>
      <c r="BW782" s="46"/>
    </row>
    <row r="783" spans="2:75">
      <c r="B783" s="46"/>
      <c r="C783" s="46"/>
      <c r="D783" s="46"/>
      <c r="E783" s="46"/>
      <c r="F783" s="46"/>
      <c r="G783" s="46"/>
      <c r="H783" s="46"/>
      <c r="BA783" s="46"/>
      <c r="BB783" s="46"/>
      <c r="BC783" s="46"/>
      <c r="BD783" s="46"/>
      <c r="BE783" s="46"/>
      <c r="BF783" s="46"/>
      <c r="BG783" s="46"/>
      <c r="BH783" s="46"/>
      <c r="BI783" s="46"/>
      <c r="BJ783" s="46"/>
      <c r="BK783" s="46"/>
      <c r="BL783" s="46"/>
      <c r="BN783" s="46"/>
      <c r="BO783" s="46"/>
      <c r="BP783" s="46"/>
      <c r="BQ783" s="94"/>
      <c r="BR783" s="46"/>
      <c r="BS783" s="46"/>
      <c r="BT783" s="46"/>
      <c r="BU783" s="46"/>
      <c r="BV783" s="46"/>
      <c r="BW783" s="46"/>
    </row>
    <row r="784" spans="2:75">
      <c r="B784" s="46"/>
      <c r="C784" s="46"/>
      <c r="D784" s="46"/>
      <c r="E784" s="46"/>
      <c r="F784" s="46"/>
      <c r="G784" s="46"/>
      <c r="H784" s="46"/>
      <c r="BA784" s="46"/>
      <c r="BB784" s="46"/>
      <c r="BC784" s="46"/>
      <c r="BD784" s="46"/>
      <c r="BE784" s="46"/>
      <c r="BF784" s="46"/>
      <c r="BG784" s="46"/>
      <c r="BH784" s="46"/>
      <c r="BI784" s="46"/>
      <c r="BJ784" s="46"/>
      <c r="BK784" s="46"/>
      <c r="BL784" s="46"/>
      <c r="BN784" s="46"/>
      <c r="BO784" s="46"/>
      <c r="BP784" s="46"/>
      <c r="BQ784" s="94"/>
      <c r="BR784" s="46"/>
      <c r="BS784" s="46"/>
      <c r="BT784" s="46"/>
      <c r="BU784" s="46"/>
      <c r="BV784" s="46"/>
      <c r="BW784" s="46"/>
    </row>
    <row r="785" spans="2:75">
      <c r="B785" s="46"/>
      <c r="C785" s="46"/>
      <c r="D785" s="46"/>
      <c r="E785" s="46"/>
      <c r="F785" s="46"/>
      <c r="G785" s="46"/>
      <c r="H785" s="46"/>
      <c r="BA785" s="46"/>
      <c r="BB785" s="46"/>
      <c r="BC785" s="46"/>
      <c r="BD785" s="46"/>
      <c r="BE785" s="46"/>
      <c r="BF785" s="46"/>
      <c r="BG785" s="46"/>
      <c r="BH785" s="46"/>
      <c r="BI785" s="46"/>
      <c r="BJ785" s="46"/>
      <c r="BK785" s="46"/>
      <c r="BL785" s="46"/>
      <c r="BN785" s="46"/>
      <c r="BO785" s="46"/>
      <c r="BP785" s="46"/>
      <c r="BQ785" s="94"/>
      <c r="BR785" s="46"/>
      <c r="BS785" s="46"/>
      <c r="BT785" s="46"/>
      <c r="BU785" s="46"/>
      <c r="BV785" s="46"/>
      <c r="BW785" s="46"/>
    </row>
    <row r="786" spans="2:75">
      <c r="B786" s="46"/>
      <c r="C786" s="46"/>
      <c r="D786" s="46"/>
      <c r="E786" s="46"/>
      <c r="F786" s="46"/>
      <c r="G786" s="46"/>
      <c r="H786" s="46"/>
      <c r="BA786" s="46"/>
      <c r="BB786" s="46"/>
      <c r="BC786" s="46"/>
      <c r="BD786" s="46"/>
      <c r="BE786" s="46"/>
      <c r="BF786" s="46"/>
      <c r="BG786" s="46"/>
      <c r="BH786" s="46"/>
      <c r="BI786" s="46"/>
      <c r="BJ786" s="46"/>
      <c r="BK786" s="46"/>
      <c r="BL786" s="46"/>
      <c r="BN786" s="46"/>
      <c r="BO786" s="46"/>
      <c r="BP786" s="46"/>
      <c r="BQ786" s="94"/>
      <c r="BR786" s="46"/>
      <c r="BS786" s="46"/>
      <c r="BT786" s="46"/>
      <c r="BU786" s="46"/>
      <c r="BV786" s="46"/>
      <c r="BW786" s="46"/>
    </row>
    <row r="787" spans="2:75">
      <c r="B787" s="46"/>
      <c r="C787" s="46"/>
      <c r="D787" s="46"/>
      <c r="E787" s="46"/>
      <c r="F787" s="46"/>
      <c r="G787" s="46"/>
      <c r="H787" s="46"/>
      <c r="BA787" s="46"/>
      <c r="BB787" s="46"/>
      <c r="BC787" s="46"/>
      <c r="BD787" s="46"/>
      <c r="BE787" s="46"/>
      <c r="BF787" s="46"/>
      <c r="BG787" s="46"/>
      <c r="BH787" s="46"/>
      <c r="BI787" s="46"/>
      <c r="BJ787" s="46"/>
      <c r="BK787" s="46"/>
      <c r="BL787" s="46"/>
      <c r="BN787" s="46"/>
      <c r="BO787" s="46"/>
      <c r="BP787" s="46"/>
      <c r="BQ787" s="94"/>
      <c r="BR787" s="46"/>
      <c r="BS787" s="46"/>
      <c r="BT787" s="46"/>
      <c r="BU787" s="46"/>
      <c r="BV787" s="46"/>
      <c r="BW787" s="46"/>
    </row>
    <row r="788" spans="2:75">
      <c r="B788" s="46"/>
      <c r="C788" s="46"/>
      <c r="D788" s="46"/>
      <c r="E788" s="46"/>
      <c r="F788" s="46"/>
      <c r="G788" s="46"/>
      <c r="H788" s="46"/>
      <c r="BA788" s="46"/>
      <c r="BB788" s="46"/>
      <c r="BC788" s="46"/>
      <c r="BD788" s="46"/>
      <c r="BE788" s="46"/>
      <c r="BF788" s="46"/>
      <c r="BG788" s="46"/>
      <c r="BH788" s="46"/>
      <c r="BI788" s="46"/>
      <c r="BJ788" s="46"/>
      <c r="BK788" s="46"/>
      <c r="BL788" s="46"/>
      <c r="BN788" s="46"/>
      <c r="BO788" s="46"/>
      <c r="BP788" s="46"/>
      <c r="BQ788" s="94"/>
      <c r="BR788" s="46"/>
      <c r="BS788" s="46"/>
      <c r="BT788" s="46"/>
      <c r="BU788" s="46"/>
      <c r="BV788" s="46"/>
      <c r="BW788" s="46"/>
    </row>
    <row r="789" spans="2:75">
      <c r="B789" s="46"/>
      <c r="C789" s="46"/>
      <c r="D789" s="46"/>
      <c r="E789" s="46"/>
      <c r="F789" s="46"/>
      <c r="G789" s="46"/>
      <c r="H789" s="46"/>
      <c r="BA789" s="46"/>
      <c r="BB789" s="46"/>
      <c r="BC789" s="46"/>
      <c r="BD789" s="46"/>
      <c r="BE789" s="46"/>
      <c r="BF789" s="46"/>
      <c r="BG789" s="46"/>
      <c r="BH789" s="46"/>
      <c r="BI789" s="46"/>
      <c r="BJ789" s="46"/>
      <c r="BK789" s="46"/>
      <c r="BL789" s="46"/>
      <c r="BN789" s="46"/>
      <c r="BO789" s="46"/>
      <c r="BP789" s="46"/>
      <c r="BQ789" s="94"/>
      <c r="BR789" s="46"/>
      <c r="BS789" s="46"/>
      <c r="BT789" s="46"/>
      <c r="BU789" s="46"/>
      <c r="BV789" s="46"/>
      <c r="BW789" s="46"/>
    </row>
    <row r="790" spans="2:75">
      <c r="B790" s="46"/>
      <c r="C790" s="46"/>
      <c r="D790" s="46"/>
      <c r="E790" s="46"/>
      <c r="F790" s="46"/>
      <c r="G790" s="46"/>
      <c r="H790" s="46"/>
      <c r="BA790" s="46"/>
      <c r="BB790" s="46"/>
      <c r="BC790" s="46"/>
      <c r="BD790" s="46"/>
      <c r="BE790" s="46"/>
      <c r="BF790" s="46"/>
      <c r="BG790" s="46"/>
      <c r="BH790" s="46"/>
      <c r="BI790" s="46"/>
      <c r="BJ790" s="46"/>
      <c r="BK790" s="46"/>
      <c r="BL790" s="46"/>
      <c r="BN790" s="46"/>
      <c r="BO790" s="46"/>
      <c r="BP790" s="46"/>
      <c r="BQ790" s="94"/>
      <c r="BR790" s="46"/>
      <c r="BS790" s="46"/>
      <c r="BT790" s="46"/>
      <c r="BU790" s="46"/>
      <c r="BV790" s="46"/>
      <c r="BW790" s="46"/>
    </row>
    <row r="791" spans="2:75">
      <c r="B791" s="46"/>
      <c r="C791" s="46"/>
      <c r="D791" s="46"/>
      <c r="E791" s="46"/>
      <c r="F791" s="46"/>
      <c r="G791" s="46"/>
      <c r="H791" s="46"/>
      <c r="BA791" s="46"/>
      <c r="BB791" s="46"/>
      <c r="BC791" s="46"/>
      <c r="BD791" s="46"/>
      <c r="BE791" s="46"/>
      <c r="BF791" s="46"/>
      <c r="BG791" s="46"/>
      <c r="BH791" s="46"/>
      <c r="BI791" s="46"/>
      <c r="BJ791" s="46"/>
      <c r="BK791" s="46"/>
      <c r="BL791" s="46"/>
      <c r="BN791" s="46"/>
      <c r="BO791" s="46"/>
      <c r="BP791" s="46"/>
      <c r="BQ791" s="94"/>
      <c r="BR791" s="46"/>
      <c r="BS791" s="46"/>
      <c r="BT791" s="46"/>
      <c r="BU791" s="46"/>
      <c r="BV791" s="46"/>
      <c r="BW791" s="46"/>
    </row>
    <row r="792" spans="2:75">
      <c r="B792" s="46"/>
      <c r="C792" s="46"/>
      <c r="D792" s="46"/>
      <c r="E792" s="46"/>
      <c r="F792" s="46"/>
      <c r="G792" s="46"/>
      <c r="H792" s="46"/>
      <c r="BA792" s="46"/>
      <c r="BB792" s="46"/>
      <c r="BC792" s="46"/>
      <c r="BD792" s="46"/>
      <c r="BE792" s="46"/>
      <c r="BF792" s="46"/>
      <c r="BG792" s="46"/>
      <c r="BH792" s="46"/>
      <c r="BI792" s="46"/>
      <c r="BJ792" s="46"/>
      <c r="BK792" s="46"/>
      <c r="BL792" s="46"/>
      <c r="BN792" s="46"/>
      <c r="BO792" s="46"/>
      <c r="BP792" s="46"/>
      <c r="BQ792" s="94"/>
      <c r="BR792" s="46"/>
      <c r="BS792" s="46"/>
      <c r="BT792" s="46"/>
      <c r="BU792" s="46"/>
      <c r="BV792" s="46"/>
      <c r="BW792" s="46"/>
    </row>
    <row r="793" spans="2:75">
      <c r="B793" s="46"/>
      <c r="C793" s="46"/>
      <c r="D793" s="46"/>
      <c r="E793" s="46"/>
      <c r="F793" s="46"/>
      <c r="G793" s="46"/>
      <c r="H793" s="46"/>
      <c r="BA793" s="46"/>
      <c r="BB793" s="46"/>
      <c r="BC793" s="46"/>
      <c r="BD793" s="46"/>
      <c r="BE793" s="46"/>
      <c r="BF793" s="46"/>
      <c r="BG793" s="46"/>
      <c r="BH793" s="46"/>
      <c r="BI793" s="46"/>
      <c r="BJ793" s="46"/>
      <c r="BK793" s="46"/>
      <c r="BL793" s="46"/>
      <c r="BN793" s="46"/>
      <c r="BO793" s="46"/>
      <c r="BP793" s="46"/>
      <c r="BQ793" s="94"/>
      <c r="BR793" s="46"/>
      <c r="BS793" s="46"/>
      <c r="BT793" s="46"/>
      <c r="BU793" s="46"/>
      <c r="BV793" s="46"/>
      <c r="BW793" s="46"/>
    </row>
    <row r="794" spans="2:75">
      <c r="B794" s="46"/>
      <c r="C794" s="46"/>
      <c r="D794" s="46"/>
      <c r="E794" s="46"/>
      <c r="F794" s="46"/>
      <c r="G794" s="46"/>
      <c r="H794" s="46"/>
      <c r="BA794" s="46"/>
      <c r="BB794" s="46"/>
      <c r="BC794" s="46"/>
      <c r="BD794" s="46"/>
      <c r="BE794" s="46"/>
      <c r="BF794" s="46"/>
      <c r="BG794" s="46"/>
      <c r="BH794" s="46"/>
      <c r="BI794" s="46"/>
      <c r="BJ794" s="46"/>
      <c r="BK794" s="46"/>
      <c r="BL794" s="46"/>
      <c r="BN794" s="46"/>
      <c r="BO794" s="46"/>
      <c r="BP794" s="46"/>
      <c r="BQ794" s="94"/>
      <c r="BR794" s="46"/>
      <c r="BS794" s="46"/>
      <c r="BT794" s="46"/>
      <c r="BU794" s="46"/>
      <c r="BV794" s="46"/>
      <c r="BW794" s="46"/>
    </row>
    <row r="795" spans="2:75">
      <c r="B795" s="46"/>
      <c r="C795" s="46"/>
      <c r="D795" s="46"/>
      <c r="E795" s="46"/>
      <c r="F795" s="46"/>
      <c r="G795" s="46"/>
      <c r="H795" s="46"/>
      <c r="BA795" s="46"/>
      <c r="BB795" s="46"/>
      <c r="BC795" s="46"/>
      <c r="BD795" s="46"/>
      <c r="BE795" s="46"/>
      <c r="BF795" s="46"/>
      <c r="BG795" s="46"/>
      <c r="BH795" s="46"/>
      <c r="BI795" s="46"/>
      <c r="BJ795" s="46"/>
      <c r="BK795" s="46"/>
      <c r="BL795" s="46"/>
      <c r="BN795" s="46"/>
      <c r="BO795" s="46"/>
      <c r="BP795" s="46"/>
      <c r="BQ795" s="94"/>
      <c r="BR795" s="46"/>
      <c r="BS795" s="46"/>
      <c r="BT795" s="46"/>
      <c r="BU795" s="46"/>
      <c r="BV795" s="46"/>
      <c r="BW795" s="46"/>
    </row>
    <row r="796" spans="2:75">
      <c r="B796" s="46"/>
      <c r="C796" s="46"/>
      <c r="D796" s="46"/>
      <c r="E796" s="46"/>
      <c r="F796" s="46"/>
      <c r="G796" s="46"/>
      <c r="H796" s="46"/>
      <c r="BA796" s="46"/>
      <c r="BB796" s="46"/>
      <c r="BC796" s="46"/>
      <c r="BD796" s="46"/>
      <c r="BE796" s="46"/>
      <c r="BF796" s="46"/>
      <c r="BG796" s="46"/>
      <c r="BH796" s="46"/>
      <c r="BI796" s="46"/>
      <c r="BJ796" s="46"/>
      <c r="BK796" s="46"/>
      <c r="BL796" s="46"/>
      <c r="BN796" s="46"/>
      <c r="BO796" s="46"/>
      <c r="BP796" s="46"/>
      <c r="BQ796" s="94"/>
      <c r="BR796" s="46"/>
      <c r="BS796" s="46"/>
      <c r="BT796" s="46"/>
      <c r="BU796" s="46"/>
      <c r="BV796" s="46"/>
      <c r="BW796" s="46"/>
    </row>
    <row r="797" spans="2:75">
      <c r="B797" s="46"/>
      <c r="C797" s="46"/>
      <c r="D797" s="46"/>
      <c r="E797" s="46"/>
      <c r="F797" s="46"/>
      <c r="G797" s="46"/>
      <c r="H797" s="46"/>
      <c r="BA797" s="46"/>
      <c r="BB797" s="46"/>
      <c r="BC797" s="46"/>
      <c r="BD797" s="46"/>
      <c r="BE797" s="46"/>
      <c r="BF797" s="46"/>
      <c r="BG797" s="46"/>
      <c r="BH797" s="46"/>
      <c r="BI797" s="46"/>
      <c r="BJ797" s="46"/>
      <c r="BK797" s="46"/>
      <c r="BL797" s="46"/>
      <c r="BN797" s="46"/>
      <c r="BO797" s="46"/>
      <c r="BP797" s="46"/>
      <c r="BQ797" s="94"/>
      <c r="BR797" s="46"/>
      <c r="BS797" s="46"/>
      <c r="BT797" s="46"/>
      <c r="BU797" s="46"/>
      <c r="BV797" s="46"/>
      <c r="BW797" s="46"/>
    </row>
    <row r="798" spans="2:75">
      <c r="B798" s="46"/>
      <c r="C798" s="46"/>
      <c r="D798" s="46"/>
      <c r="E798" s="46"/>
      <c r="F798" s="46"/>
      <c r="G798" s="46"/>
      <c r="H798" s="46"/>
      <c r="BA798" s="46"/>
      <c r="BB798" s="46"/>
      <c r="BC798" s="46"/>
      <c r="BD798" s="46"/>
      <c r="BE798" s="46"/>
      <c r="BF798" s="46"/>
      <c r="BG798" s="46"/>
      <c r="BH798" s="46"/>
      <c r="BI798" s="46"/>
      <c r="BJ798" s="46"/>
      <c r="BK798" s="46"/>
      <c r="BL798" s="46"/>
      <c r="BN798" s="46"/>
      <c r="BO798" s="46"/>
      <c r="BP798" s="46"/>
      <c r="BQ798" s="94"/>
      <c r="BR798" s="46"/>
      <c r="BS798" s="46"/>
      <c r="BT798" s="46"/>
      <c r="BU798" s="46"/>
      <c r="BV798" s="46"/>
      <c r="BW798" s="46"/>
    </row>
    <row r="799" spans="2:75">
      <c r="B799" s="46"/>
      <c r="C799" s="46"/>
      <c r="D799" s="46"/>
      <c r="E799" s="46"/>
      <c r="F799" s="46"/>
      <c r="G799" s="46"/>
      <c r="H799" s="46"/>
      <c r="BA799" s="46"/>
      <c r="BB799" s="46"/>
      <c r="BC799" s="46"/>
      <c r="BD799" s="46"/>
      <c r="BE799" s="46"/>
      <c r="BF799" s="46"/>
      <c r="BG799" s="46"/>
      <c r="BH799" s="46"/>
      <c r="BI799" s="46"/>
      <c r="BJ799" s="46"/>
      <c r="BK799" s="46"/>
      <c r="BL799" s="46"/>
      <c r="BN799" s="46"/>
      <c r="BO799" s="46"/>
      <c r="BP799" s="46"/>
      <c r="BQ799" s="94"/>
      <c r="BR799" s="46"/>
      <c r="BS799" s="46"/>
      <c r="BT799" s="46"/>
      <c r="BU799" s="46"/>
      <c r="BV799" s="46"/>
      <c r="BW799" s="46"/>
    </row>
    <row r="800" spans="2:75">
      <c r="B800" s="46"/>
      <c r="C800" s="46"/>
      <c r="D800" s="46"/>
      <c r="E800" s="46"/>
      <c r="F800" s="46"/>
      <c r="G800" s="46"/>
      <c r="H800" s="46"/>
      <c r="BA800" s="46"/>
      <c r="BB800" s="46"/>
      <c r="BC800" s="46"/>
      <c r="BD800" s="46"/>
      <c r="BE800" s="46"/>
      <c r="BF800" s="46"/>
      <c r="BG800" s="46"/>
      <c r="BH800" s="46"/>
      <c r="BI800" s="46"/>
      <c r="BJ800" s="46"/>
      <c r="BK800" s="46"/>
      <c r="BL800" s="46"/>
      <c r="BN800" s="46"/>
      <c r="BO800" s="46"/>
      <c r="BP800" s="46"/>
      <c r="BQ800" s="94"/>
      <c r="BR800" s="46"/>
      <c r="BS800" s="46"/>
      <c r="BT800" s="46"/>
      <c r="BU800" s="46"/>
      <c r="BV800" s="46"/>
      <c r="BW800" s="46"/>
    </row>
    <row r="801" spans="2:75">
      <c r="B801" s="46"/>
      <c r="C801" s="46"/>
      <c r="D801" s="46"/>
      <c r="E801" s="46"/>
      <c r="F801" s="46"/>
      <c r="G801" s="46"/>
      <c r="H801" s="46"/>
      <c r="BA801" s="46"/>
      <c r="BB801" s="46"/>
      <c r="BC801" s="46"/>
      <c r="BD801" s="46"/>
      <c r="BE801" s="46"/>
      <c r="BF801" s="46"/>
      <c r="BG801" s="46"/>
      <c r="BH801" s="46"/>
      <c r="BI801" s="46"/>
      <c r="BJ801" s="46"/>
      <c r="BK801" s="46"/>
      <c r="BL801" s="46"/>
      <c r="BN801" s="46"/>
      <c r="BO801" s="46"/>
      <c r="BP801" s="46"/>
      <c r="BQ801" s="94"/>
      <c r="BR801" s="46"/>
      <c r="BS801" s="46"/>
      <c r="BT801" s="46"/>
      <c r="BU801" s="46"/>
      <c r="BV801" s="46"/>
      <c r="BW801" s="46"/>
    </row>
    <row r="802" spans="2:75">
      <c r="B802" s="46"/>
      <c r="C802" s="46"/>
      <c r="D802" s="46"/>
      <c r="E802" s="46"/>
      <c r="F802" s="46"/>
      <c r="G802" s="46"/>
      <c r="H802" s="46"/>
      <c r="BA802" s="46"/>
      <c r="BB802" s="46"/>
      <c r="BC802" s="46"/>
      <c r="BD802" s="46"/>
      <c r="BE802" s="46"/>
      <c r="BF802" s="46"/>
      <c r="BG802" s="46"/>
      <c r="BH802" s="46"/>
      <c r="BI802" s="46"/>
      <c r="BJ802" s="46"/>
      <c r="BK802" s="46"/>
      <c r="BL802" s="46"/>
      <c r="BN802" s="46"/>
      <c r="BO802" s="46"/>
      <c r="BP802" s="46"/>
      <c r="BQ802" s="94"/>
      <c r="BR802" s="46"/>
      <c r="BS802" s="46"/>
      <c r="BT802" s="46"/>
      <c r="BU802" s="46"/>
      <c r="BV802" s="46"/>
      <c r="BW802" s="46"/>
    </row>
    <row r="803" spans="2:75">
      <c r="B803" s="46"/>
      <c r="C803" s="46"/>
      <c r="D803" s="46"/>
      <c r="E803" s="46"/>
      <c r="F803" s="46"/>
      <c r="G803" s="46"/>
      <c r="H803" s="46"/>
      <c r="BA803" s="46"/>
      <c r="BB803" s="46"/>
      <c r="BC803" s="46"/>
      <c r="BD803" s="46"/>
      <c r="BE803" s="46"/>
      <c r="BF803" s="46"/>
      <c r="BG803" s="46"/>
      <c r="BH803" s="46"/>
      <c r="BI803" s="46"/>
      <c r="BJ803" s="46"/>
      <c r="BK803" s="46"/>
      <c r="BL803" s="46"/>
      <c r="BN803" s="46"/>
      <c r="BO803" s="46"/>
      <c r="BP803" s="46"/>
      <c r="BQ803" s="94"/>
      <c r="BR803" s="46"/>
      <c r="BS803" s="46"/>
      <c r="BT803" s="46"/>
      <c r="BU803" s="46"/>
      <c r="BV803" s="46"/>
      <c r="BW803" s="46"/>
    </row>
    <row r="804" spans="2:75">
      <c r="B804" s="46"/>
      <c r="C804" s="46"/>
      <c r="D804" s="46"/>
      <c r="E804" s="46"/>
      <c r="F804" s="46"/>
      <c r="G804" s="46"/>
      <c r="H804" s="46"/>
      <c r="BA804" s="46"/>
      <c r="BB804" s="46"/>
      <c r="BC804" s="46"/>
      <c r="BD804" s="46"/>
      <c r="BE804" s="46"/>
      <c r="BF804" s="46"/>
      <c r="BG804" s="46"/>
      <c r="BH804" s="46"/>
      <c r="BI804" s="46"/>
      <c r="BJ804" s="46"/>
      <c r="BK804" s="46"/>
      <c r="BL804" s="46"/>
      <c r="BN804" s="46"/>
      <c r="BO804" s="46"/>
      <c r="BP804" s="46"/>
      <c r="BQ804" s="94"/>
      <c r="BR804" s="46"/>
      <c r="BS804" s="46"/>
      <c r="BT804" s="46"/>
      <c r="BU804" s="46"/>
      <c r="BV804" s="46"/>
      <c r="BW804" s="46"/>
    </row>
    <row r="805" spans="2:75">
      <c r="B805" s="46"/>
      <c r="C805" s="46"/>
      <c r="D805" s="46"/>
      <c r="E805" s="46"/>
      <c r="F805" s="46"/>
      <c r="G805" s="46"/>
      <c r="H805" s="46"/>
      <c r="BA805" s="46"/>
      <c r="BB805" s="46"/>
      <c r="BC805" s="46"/>
      <c r="BD805" s="46"/>
      <c r="BE805" s="46"/>
      <c r="BF805" s="46"/>
      <c r="BG805" s="46"/>
      <c r="BH805" s="46"/>
      <c r="BI805" s="46"/>
      <c r="BJ805" s="46"/>
      <c r="BK805" s="46"/>
      <c r="BL805" s="46"/>
      <c r="BN805" s="46"/>
      <c r="BO805" s="46"/>
      <c r="BP805" s="46"/>
      <c r="BQ805" s="94"/>
      <c r="BR805" s="46"/>
      <c r="BS805" s="46"/>
      <c r="BT805" s="46"/>
      <c r="BU805" s="46"/>
      <c r="BV805" s="46"/>
      <c r="BW805" s="46"/>
    </row>
    <row r="806" spans="2:75">
      <c r="B806" s="46"/>
      <c r="C806" s="46"/>
      <c r="D806" s="46"/>
      <c r="E806" s="46"/>
      <c r="F806" s="46"/>
      <c r="G806" s="46"/>
      <c r="H806" s="46"/>
      <c r="BA806" s="46"/>
      <c r="BB806" s="46"/>
      <c r="BC806" s="46"/>
      <c r="BD806" s="46"/>
      <c r="BE806" s="46"/>
      <c r="BF806" s="46"/>
      <c r="BG806" s="46"/>
      <c r="BH806" s="46"/>
      <c r="BI806" s="46"/>
      <c r="BJ806" s="46"/>
      <c r="BK806" s="46"/>
      <c r="BL806" s="46"/>
      <c r="BN806" s="46"/>
      <c r="BO806" s="46"/>
      <c r="BP806" s="46"/>
      <c r="BQ806" s="94"/>
      <c r="BR806" s="46"/>
      <c r="BS806" s="46"/>
      <c r="BT806" s="46"/>
      <c r="BU806" s="46"/>
      <c r="BV806" s="46"/>
      <c r="BW806" s="46"/>
    </row>
    <row r="807" spans="2:75">
      <c r="B807" s="46"/>
      <c r="C807" s="46"/>
      <c r="D807" s="46"/>
      <c r="E807" s="46"/>
      <c r="F807" s="46"/>
      <c r="G807" s="46"/>
      <c r="H807" s="46"/>
      <c r="BA807" s="46"/>
      <c r="BB807" s="46"/>
      <c r="BC807" s="46"/>
      <c r="BD807" s="46"/>
      <c r="BE807" s="46"/>
      <c r="BF807" s="46"/>
      <c r="BG807" s="46"/>
      <c r="BH807" s="46"/>
      <c r="BI807" s="46"/>
      <c r="BJ807" s="46"/>
      <c r="BK807" s="46"/>
      <c r="BL807" s="46"/>
      <c r="BN807" s="46"/>
      <c r="BO807" s="46"/>
      <c r="BP807" s="46"/>
      <c r="BQ807" s="94"/>
      <c r="BR807" s="46"/>
      <c r="BS807" s="46"/>
      <c r="BT807" s="46"/>
      <c r="BU807" s="46"/>
      <c r="BV807" s="46"/>
      <c r="BW807" s="46"/>
    </row>
    <row r="808" spans="2:75">
      <c r="B808" s="46"/>
      <c r="C808" s="46"/>
      <c r="D808" s="46"/>
      <c r="E808" s="46"/>
      <c r="F808" s="46"/>
      <c r="G808" s="46"/>
      <c r="H808" s="46"/>
      <c r="BA808" s="46"/>
      <c r="BB808" s="46"/>
      <c r="BC808" s="46"/>
      <c r="BD808" s="46"/>
      <c r="BE808" s="46"/>
      <c r="BF808" s="46"/>
      <c r="BG808" s="46"/>
      <c r="BH808" s="46"/>
      <c r="BI808" s="46"/>
      <c r="BJ808" s="46"/>
      <c r="BK808" s="46"/>
      <c r="BL808" s="46"/>
      <c r="BN808" s="46"/>
      <c r="BO808" s="46"/>
      <c r="BP808" s="46"/>
      <c r="BQ808" s="94"/>
      <c r="BR808" s="46"/>
      <c r="BS808" s="46"/>
      <c r="BT808" s="46"/>
      <c r="BU808" s="46"/>
      <c r="BV808" s="46"/>
      <c r="BW808" s="46"/>
    </row>
    <row r="809" spans="2:75">
      <c r="B809" s="46"/>
      <c r="C809" s="46"/>
      <c r="D809" s="46"/>
      <c r="E809" s="46"/>
      <c r="F809" s="46"/>
      <c r="G809" s="46"/>
      <c r="H809" s="46"/>
      <c r="BA809" s="46"/>
      <c r="BB809" s="46"/>
      <c r="BC809" s="46"/>
      <c r="BD809" s="46"/>
      <c r="BE809" s="46"/>
      <c r="BF809" s="46"/>
      <c r="BG809" s="46"/>
      <c r="BH809" s="46"/>
      <c r="BI809" s="46"/>
      <c r="BJ809" s="46"/>
      <c r="BK809" s="46"/>
      <c r="BL809" s="46"/>
      <c r="BN809" s="46"/>
      <c r="BO809" s="46"/>
      <c r="BP809" s="46"/>
      <c r="BQ809" s="94"/>
      <c r="BR809" s="46"/>
      <c r="BS809" s="46"/>
      <c r="BT809" s="46"/>
      <c r="BU809" s="46"/>
      <c r="BV809" s="46"/>
      <c r="BW809" s="46"/>
    </row>
    <row r="810" spans="2:75">
      <c r="B810" s="46"/>
      <c r="C810" s="46"/>
      <c r="D810" s="46"/>
      <c r="E810" s="46"/>
      <c r="F810" s="46"/>
      <c r="G810" s="46"/>
      <c r="H810" s="46"/>
      <c r="BA810" s="46"/>
      <c r="BB810" s="46"/>
      <c r="BC810" s="46"/>
      <c r="BD810" s="46"/>
      <c r="BE810" s="46"/>
      <c r="BF810" s="46"/>
      <c r="BG810" s="46"/>
      <c r="BH810" s="46"/>
      <c r="BI810" s="46"/>
      <c r="BJ810" s="46"/>
      <c r="BK810" s="46"/>
      <c r="BL810" s="46"/>
      <c r="BN810" s="46"/>
      <c r="BO810" s="46"/>
      <c r="BP810" s="46"/>
      <c r="BQ810" s="94"/>
      <c r="BR810" s="46"/>
      <c r="BS810" s="46"/>
      <c r="BT810" s="46"/>
      <c r="BU810" s="46"/>
      <c r="BV810" s="46"/>
      <c r="BW810" s="46"/>
    </row>
    <row r="811" spans="2:75">
      <c r="B811" s="46"/>
      <c r="C811" s="46"/>
      <c r="D811" s="46"/>
      <c r="E811" s="46"/>
      <c r="F811" s="46"/>
      <c r="G811" s="46"/>
      <c r="H811" s="46"/>
      <c r="BA811" s="46"/>
      <c r="BB811" s="46"/>
      <c r="BC811" s="46"/>
      <c r="BD811" s="46"/>
      <c r="BE811" s="46"/>
      <c r="BF811" s="46"/>
      <c r="BG811" s="46"/>
      <c r="BH811" s="46"/>
      <c r="BI811" s="46"/>
      <c r="BJ811" s="46"/>
      <c r="BK811" s="46"/>
      <c r="BL811" s="46"/>
      <c r="BN811" s="46"/>
      <c r="BO811" s="46"/>
      <c r="BP811" s="46"/>
      <c r="BQ811" s="94"/>
      <c r="BR811" s="46"/>
      <c r="BS811" s="46"/>
      <c r="BT811" s="46"/>
      <c r="BU811" s="46"/>
      <c r="BV811" s="46"/>
      <c r="BW811" s="46"/>
    </row>
    <row r="812" spans="2:75">
      <c r="B812" s="46"/>
      <c r="C812" s="46"/>
      <c r="D812" s="46"/>
      <c r="E812" s="46"/>
      <c r="F812" s="46"/>
      <c r="G812" s="46"/>
      <c r="H812" s="46"/>
      <c r="BA812" s="46"/>
      <c r="BB812" s="46"/>
      <c r="BC812" s="46"/>
      <c r="BD812" s="46"/>
      <c r="BE812" s="46"/>
      <c r="BF812" s="46"/>
      <c r="BG812" s="46"/>
      <c r="BH812" s="46"/>
      <c r="BI812" s="46"/>
      <c r="BJ812" s="46"/>
      <c r="BK812" s="46"/>
      <c r="BL812" s="46"/>
      <c r="BN812" s="46"/>
      <c r="BO812" s="46"/>
      <c r="BP812" s="46"/>
      <c r="BQ812" s="94"/>
      <c r="BR812" s="46"/>
      <c r="BS812" s="46"/>
      <c r="BT812" s="46"/>
      <c r="BU812" s="46"/>
      <c r="BV812" s="46"/>
      <c r="BW812" s="46"/>
    </row>
    <row r="813" spans="2:75">
      <c r="B813" s="46"/>
      <c r="C813" s="46"/>
      <c r="D813" s="46"/>
      <c r="E813" s="46"/>
      <c r="F813" s="46"/>
      <c r="G813" s="46"/>
      <c r="H813" s="46"/>
      <c r="BA813" s="46"/>
      <c r="BB813" s="46"/>
      <c r="BC813" s="46"/>
      <c r="BD813" s="46"/>
      <c r="BE813" s="46"/>
      <c r="BF813" s="46"/>
      <c r="BG813" s="46"/>
      <c r="BH813" s="46"/>
      <c r="BI813" s="46"/>
      <c r="BJ813" s="46"/>
      <c r="BK813" s="46"/>
      <c r="BL813" s="46"/>
      <c r="BN813" s="46"/>
      <c r="BO813" s="46"/>
      <c r="BP813" s="46"/>
      <c r="BQ813" s="94"/>
      <c r="BR813" s="46"/>
      <c r="BS813" s="46"/>
      <c r="BT813" s="46"/>
      <c r="BU813" s="46"/>
      <c r="BV813" s="46"/>
      <c r="BW813" s="46"/>
    </row>
    <row r="814" spans="2:75">
      <c r="B814" s="46"/>
      <c r="C814" s="46"/>
      <c r="D814" s="46"/>
      <c r="E814" s="46"/>
      <c r="F814" s="46"/>
      <c r="G814" s="46"/>
      <c r="H814" s="46"/>
      <c r="BA814" s="46"/>
      <c r="BB814" s="46"/>
      <c r="BC814" s="46"/>
      <c r="BD814" s="46"/>
      <c r="BE814" s="46"/>
      <c r="BF814" s="46"/>
      <c r="BG814" s="46"/>
      <c r="BH814" s="46"/>
      <c r="BI814" s="46"/>
      <c r="BJ814" s="46"/>
      <c r="BK814" s="46"/>
      <c r="BL814" s="46"/>
      <c r="BN814" s="46"/>
      <c r="BO814" s="46"/>
      <c r="BP814" s="46"/>
      <c r="BQ814" s="94"/>
      <c r="BR814" s="46"/>
      <c r="BS814" s="46"/>
      <c r="BT814" s="46"/>
      <c r="BU814" s="46"/>
      <c r="BV814" s="46"/>
      <c r="BW814" s="46"/>
    </row>
    <row r="815" spans="2:75">
      <c r="B815" s="46"/>
      <c r="C815" s="46"/>
      <c r="D815" s="46"/>
      <c r="E815" s="46"/>
      <c r="F815" s="46"/>
      <c r="G815" s="46"/>
      <c r="H815" s="46"/>
      <c r="BA815" s="46"/>
      <c r="BB815" s="46"/>
      <c r="BC815" s="46"/>
      <c r="BD815" s="46"/>
      <c r="BE815" s="46"/>
      <c r="BF815" s="46"/>
      <c r="BG815" s="46"/>
      <c r="BH815" s="46"/>
      <c r="BI815" s="46"/>
      <c r="BJ815" s="46"/>
      <c r="BK815" s="46"/>
      <c r="BL815" s="46"/>
      <c r="BN815" s="46"/>
      <c r="BO815" s="46"/>
      <c r="BP815" s="46"/>
      <c r="BQ815" s="94"/>
      <c r="BR815" s="46"/>
      <c r="BS815" s="46"/>
      <c r="BT815" s="46"/>
      <c r="BU815" s="46"/>
      <c r="BV815" s="46"/>
      <c r="BW815" s="46"/>
    </row>
    <row r="816" spans="2:75">
      <c r="B816" s="46"/>
      <c r="C816" s="46"/>
      <c r="D816" s="46"/>
      <c r="E816" s="46"/>
      <c r="F816" s="46"/>
      <c r="G816" s="46"/>
      <c r="H816" s="46"/>
      <c r="BA816" s="46"/>
      <c r="BB816" s="46"/>
      <c r="BC816" s="46"/>
      <c r="BD816" s="46"/>
      <c r="BE816" s="46"/>
      <c r="BF816" s="46"/>
      <c r="BG816" s="46"/>
      <c r="BH816" s="46"/>
      <c r="BI816" s="46"/>
      <c r="BJ816" s="46"/>
      <c r="BK816" s="46"/>
      <c r="BL816" s="46"/>
      <c r="BN816" s="46"/>
      <c r="BO816" s="46"/>
      <c r="BP816" s="46"/>
      <c r="BQ816" s="94"/>
      <c r="BR816" s="46"/>
      <c r="BS816" s="46"/>
      <c r="BT816" s="46"/>
      <c r="BU816" s="46"/>
      <c r="BV816" s="46"/>
      <c r="BW816" s="46"/>
    </row>
    <row r="817" spans="2:75">
      <c r="B817" s="46"/>
      <c r="C817" s="46"/>
      <c r="D817" s="46"/>
      <c r="E817" s="46"/>
      <c r="F817" s="46"/>
      <c r="G817" s="46"/>
      <c r="H817" s="46"/>
      <c r="BA817" s="46"/>
      <c r="BB817" s="46"/>
      <c r="BC817" s="46"/>
      <c r="BD817" s="46"/>
      <c r="BE817" s="46"/>
      <c r="BF817" s="46"/>
      <c r="BG817" s="46"/>
      <c r="BH817" s="46"/>
      <c r="BI817" s="46"/>
      <c r="BJ817" s="46"/>
      <c r="BK817" s="46"/>
      <c r="BL817" s="46"/>
      <c r="BN817" s="46"/>
      <c r="BO817" s="46"/>
      <c r="BP817" s="46"/>
      <c r="BQ817" s="94"/>
      <c r="BR817" s="46"/>
      <c r="BS817" s="46"/>
      <c r="BT817" s="46"/>
      <c r="BU817" s="46"/>
      <c r="BV817" s="46"/>
      <c r="BW817" s="46"/>
    </row>
    <row r="818" spans="2:75">
      <c r="B818" s="46"/>
      <c r="C818" s="46"/>
      <c r="D818" s="46"/>
      <c r="E818" s="46"/>
      <c r="F818" s="46"/>
      <c r="G818" s="46"/>
      <c r="H818" s="46"/>
      <c r="BA818" s="46"/>
      <c r="BB818" s="46"/>
      <c r="BC818" s="46"/>
      <c r="BD818" s="46"/>
      <c r="BE818" s="46"/>
      <c r="BF818" s="46"/>
      <c r="BG818" s="46"/>
      <c r="BH818" s="46"/>
      <c r="BI818" s="46"/>
      <c r="BJ818" s="46"/>
      <c r="BK818" s="46"/>
      <c r="BL818" s="46"/>
      <c r="BN818" s="46"/>
      <c r="BO818" s="46"/>
      <c r="BP818" s="46"/>
      <c r="BQ818" s="94"/>
      <c r="BR818" s="46"/>
      <c r="BS818" s="46"/>
      <c r="BT818" s="46"/>
      <c r="BU818" s="46"/>
      <c r="BV818" s="46"/>
      <c r="BW818" s="46"/>
    </row>
    <row r="819" spans="2:75">
      <c r="B819" s="46"/>
      <c r="C819" s="46"/>
      <c r="D819" s="46"/>
      <c r="E819" s="46"/>
      <c r="F819" s="46"/>
      <c r="G819" s="46"/>
      <c r="H819" s="46"/>
      <c r="BA819" s="46"/>
      <c r="BB819" s="46"/>
      <c r="BC819" s="46"/>
      <c r="BD819" s="46"/>
      <c r="BE819" s="46"/>
      <c r="BF819" s="46"/>
      <c r="BG819" s="46"/>
      <c r="BH819" s="46"/>
      <c r="BI819" s="46"/>
      <c r="BJ819" s="46"/>
      <c r="BK819" s="46"/>
      <c r="BL819" s="46"/>
      <c r="BN819" s="46"/>
      <c r="BO819" s="46"/>
      <c r="BP819" s="46"/>
      <c r="BQ819" s="94"/>
      <c r="BR819" s="46"/>
      <c r="BS819" s="46"/>
      <c r="BT819" s="46"/>
      <c r="BU819" s="46"/>
      <c r="BV819" s="46"/>
      <c r="BW819" s="46"/>
    </row>
    <row r="820" spans="2:75">
      <c r="B820" s="46"/>
      <c r="C820" s="46"/>
      <c r="D820" s="46"/>
      <c r="E820" s="46"/>
      <c r="F820" s="46"/>
      <c r="G820" s="46"/>
      <c r="H820" s="46"/>
      <c r="BA820" s="46"/>
      <c r="BB820" s="46"/>
      <c r="BC820" s="46"/>
      <c r="BD820" s="46"/>
      <c r="BE820" s="46"/>
      <c r="BF820" s="46"/>
      <c r="BG820" s="46"/>
      <c r="BH820" s="46"/>
      <c r="BI820" s="46"/>
      <c r="BJ820" s="46"/>
      <c r="BK820" s="46"/>
      <c r="BL820" s="46"/>
      <c r="BN820" s="46"/>
      <c r="BO820" s="46"/>
      <c r="BP820" s="46"/>
      <c r="BQ820" s="94"/>
      <c r="BR820" s="46"/>
      <c r="BS820" s="46"/>
      <c r="BT820" s="46"/>
      <c r="BU820" s="46"/>
      <c r="BV820" s="46"/>
      <c r="BW820" s="46"/>
    </row>
    <row r="821" spans="2:75">
      <c r="B821" s="46"/>
      <c r="C821" s="46"/>
      <c r="D821" s="46"/>
      <c r="E821" s="46"/>
      <c r="F821" s="46"/>
      <c r="G821" s="46"/>
      <c r="H821" s="46"/>
      <c r="BA821" s="46"/>
      <c r="BB821" s="46"/>
      <c r="BC821" s="46"/>
      <c r="BD821" s="46"/>
      <c r="BE821" s="46"/>
      <c r="BF821" s="46"/>
      <c r="BG821" s="46"/>
      <c r="BH821" s="46"/>
      <c r="BI821" s="46"/>
      <c r="BJ821" s="46"/>
      <c r="BK821" s="46"/>
      <c r="BL821" s="46"/>
      <c r="BN821" s="46"/>
      <c r="BO821" s="46"/>
      <c r="BP821" s="46"/>
      <c r="BQ821" s="94"/>
      <c r="BR821" s="46"/>
      <c r="BS821" s="46"/>
      <c r="BT821" s="46"/>
      <c r="BU821" s="46"/>
      <c r="BV821" s="46"/>
      <c r="BW821" s="46"/>
    </row>
    <row r="822" spans="2:75">
      <c r="B822" s="46"/>
      <c r="C822" s="46"/>
      <c r="D822" s="46"/>
      <c r="E822" s="46"/>
      <c r="F822" s="46"/>
      <c r="G822" s="46"/>
      <c r="H822" s="46"/>
      <c r="BA822" s="46"/>
      <c r="BB822" s="46"/>
      <c r="BC822" s="46"/>
      <c r="BD822" s="46"/>
      <c r="BE822" s="46"/>
      <c r="BF822" s="46"/>
      <c r="BG822" s="46"/>
      <c r="BH822" s="46"/>
      <c r="BI822" s="46"/>
      <c r="BJ822" s="46"/>
      <c r="BK822" s="46"/>
      <c r="BL822" s="46"/>
      <c r="BN822" s="46"/>
      <c r="BO822" s="46"/>
      <c r="BP822" s="46"/>
      <c r="BQ822" s="94"/>
      <c r="BR822" s="46"/>
      <c r="BS822" s="46"/>
      <c r="BT822" s="46"/>
      <c r="BU822" s="46"/>
      <c r="BV822" s="46"/>
      <c r="BW822" s="46"/>
    </row>
    <row r="823" spans="2:75">
      <c r="B823" s="46"/>
      <c r="C823" s="46"/>
      <c r="D823" s="46"/>
      <c r="E823" s="46"/>
      <c r="F823" s="46"/>
      <c r="G823" s="46"/>
      <c r="H823" s="46"/>
      <c r="BA823" s="46"/>
      <c r="BB823" s="46"/>
      <c r="BC823" s="46"/>
      <c r="BD823" s="46"/>
      <c r="BE823" s="46"/>
      <c r="BF823" s="46"/>
      <c r="BG823" s="46"/>
      <c r="BH823" s="46"/>
      <c r="BI823" s="46"/>
      <c r="BJ823" s="46"/>
      <c r="BK823" s="46"/>
      <c r="BL823" s="46"/>
      <c r="BN823" s="46"/>
      <c r="BO823" s="46"/>
      <c r="BP823" s="46"/>
      <c r="BQ823" s="94"/>
      <c r="BR823" s="46"/>
      <c r="BS823" s="46"/>
      <c r="BT823" s="46"/>
      <c r="BU823" s="46"/>
      <c r="BV823" s="46"/>
      <c r="BW823" s="46"/>
    </row>
    <row r="824" spans="2:75">
      <c r="B824" s="46"/>
      <c r="C824" s="46"/>
      <c r="D824" s="46"/>
      <c r="E824" s="46"/>
      <c r="F824" s="46"/>
      <c r="G824" s="46"/>
      <c r="H824" s="46"/>
      <c r="BA824" s="46"/>
      <c r="BB824" s="46"/>
      <c r="BC824" s="46"/>
      <c r="BD824" s="46"/>
      <c r="BE824" s="46"/>
      <c r="BF824" s="46"/>
      <c r="BG824" s="46"/>
      <c r="BH824" s="46"/>
      <c r="BI824" s="46"/>
      <c r="BJ824" s="46"/>
      <c r="BK824" s="46"/>
      <c r="BL824" s="46"/>
      <c r="BN824" s="46"/>
      <c r="BO824" s="46"/>
      <c r="BP824" s="46"/>
      <c r="BQ824" s="94"/>
      <c r="BR824" s="46"/>
      <c r="BS824" s="46"/>
      <c r="BT824" s="46"/>
      <c r="BU824" s="46"/>
      <c r="BV824" s="46"/>
      <c r="BW824" s="46"/>
    </row>
    <row r="825" spans="2:75">
      <c r="B825" s="46"/>
      <c r="C825" s="46"/>
      <c r="D825" s="46"/>
      <c r="E825" s="46"/>
      <c r="F825" s="46"/>
      <c r="G825" s="46"/>
      <c r="H825" s="46"/>
      <c r="BA825" s="46"/>
      <c r="BB825" s="46"/>
      <c r="BC825" s="46"/>
      <c r="BD825" s="46"/>
      <c r="BE825" s="46"/>
      <c r="BF825" s="46"/>
      <c r="BG825" s="46"/>
      <c r="BH825" s="46"/>
      <c r="BI825" s="46"/>
      <c r="BJ825" s="46"/>
      <c r="BK825" s="46"/>
      <c r="BL825" s="46"/>
      <c r="BN825" s="46"/>
      <c r="BO825" s="46"/>
      <c r="BP825" s="46"/>
      <c r="BQ825" s="94"/>
      <c r="BR825" s="46"/>
      <c r="BS825" s="46"/>
      <c r="BT825" s="46"/>
      <c r="BU825" s="46"/>
      <c r="BV825" s="46"/>
      <c r="BW825" s="46"/>
    </row>
    <row r="826" spans="2:75">
      <c r="B826" s="46"/>
      <c r="C826" s="46"/>
      <c r="D826" s="46"/>
      <c r="E826" s="46"/>
      <c r="F826" s="46"/>
      <c r="G826" s="46"/>
      <c r="H826" s="46"/>
      <c r="BA826" s="46"/>
      <c r="BB826" s="46"/>
      <c r="BC826" s="46"/>
      <c r="BD826" s="46"/>
      <c r="BE826" s="46"/>
      <c r="BF826" s="46"/>
      <c r="BG826" s="46"/>
      <c r="BH826" s="46"/>
      <c r="BI826" s="46"/>
      <c r="BJ826" s="46"/>
      <c r="BK826" s="46"/>
      <c r="BL826" s="46"/>
      <c r="BN826" s="46"/>
      <c r="BO826" s="46"/>
      <c r="BP826" s="46"/>
      <c r="BQ826" s="94"/>
      <c r="BR826" s="46"/>
      <c r="BS826" s="46"/>
      <c r="BT826" s="46"/>
      <c r="BU826" s="46"/>
      <c r="BV826" s="46"/>
      <c r="BW826" s="46"/>
    </row>
    <row r="827" spans="2:75">
      <c r="B827" s="46"/>
      <c r="C827" s="46"/>
      <c r="D827" s="46"/>
      <c r="E827" s="46"/>
      <c r="F827" s="46"/>
      <c r="G827" s="46"/>
      <c r="H827" s="46"/>
      <c r="BA827" s="46"/>
      <c r="BB827" s="46"/>
      <c r="BC827" s="46"/>
      <c r="BD827" s="46"/>
      <c r="BE827" s="46"/>
      <c r="BF827" s="46"/>
      <c r="BG827" s="46"/>
      <c r="BH827" s="46"/>
      <c r="BI827" s="46"/>
      <c r="BJ827" s="46"/>
      <c r="BK827" s="46"/>
      <c r="BL827" s="46"/>
      <c r="BN827" s="46"/>
      <c r="BO827" s="46"/>
      <c r="BP827" s="46"/>
      <c r="BQ827" s="94"/>
      <c r="BR827" s="46"/>
      <c r="BS827" s="46"/>
      <c r="BT827" s="46"/>
      <c r="BU827" s="46"/>
      <c r="BV827" s="46"/>
      <c r="BW827" s="46"/>
    </row>
    <row r="828" spans="2:75">
      <c r="B828" s="46"/>
      <c r="C828" s="46"/>
      <c r="D828" s="46"/>
      <c r="E828" s="46"/>
      <c r="F828" s="46"/>
      <c r="G828" s="46"/>
      <c r="H828" s="46"/>
      <c r="BA828" s="46"/>
      <c r="BB828" s="46"/>
      <c r="BC828" s="46"/>
      <c r="BD828" s="46"/>
      <c r="BE828" s="46"/>
      <c r="BF828" s="46"/>
      <c r="BG828" s="46"/>
      <c r="BH828" s="46"/>
      <c r="BI828" s="46"/>
      <c r="BJ828" s="46"/>
      <c r="BK828" s="46"/>
      <c r="BL828" s="46"/>
      <c r="BN828" s="46"/>
      <c r="BO828" s="46"/>
      <c r="BP828" s="46"/>
      <c r="BQ828" s="94"/>
      <c r="BR828" s="46"/>
      <c r="BS828" s="46"/>
      <c r="BT828" s="46"/>
      <c r="BU828" s="46"/>
      <c r="BV828" s="46"/>
      <c r="BW828" s="46"/>
    </row>
    <row r="829" spans="2:75">
      <c r="B829" s="46"/>
      <c r="C829" s="46"/>
      <c r="D829" s="46"/>
      <c r="E829" s="46"/>
      <c r="F829" s="46"/>
      <c r="G829" s="46"/>
      <c r="H829" s="46"/>
      <c r="BA829" s="46"/>
      <c r="BB829" s="46"/>
      <c r="BC829" s="46"/>
      <c r="BD829" s="46"/>
      <c r="BE829" s="46"/>
      <c r="BF829" s="46"/>
      <c r="BG829" s="46"/>
      <c r="BH829" s="46"/>
      <c r="BI829" s="46"/>
      <c r="BJ829" s="46"/>
      <c r="BK829" s="46"/>
      <c r="BL829" s="46"/>
      <c r="BN829" s="46"/>
      <c r="BO829" s="46"/>
      <c r="BP829" s="46"/>
      <c r="BQ829" s="94"/>
      <c r="BR829" s="46"/>
      <c r="BS829" s="46"/>
      <c r="BT829" s="46"/>
      <c r="BU829" s="46"/>
      <c r="BV829" s="46"/>
      <c r="BW829" s="46"/>
    </row>
    <row r="830" spans="2:75">
      <c r="B830" s="46"/>
      <c r="C830" s="46"/>
      <c r="D830" s="46"/>
      <c r="E830" s="46"/>
      <c r="F830" s="46"/>
      <c r="G830" s="46"/>
      <c r="H830" s="46"/>
      <c r="BA830" s="46"/>
      <c r="BB830" s="46"/>
      <c r="BC830" s="46"/>
      <c r="BD830" s="46"/>
      <c r="BE830" s="46"/>
      <c r="BF830" s="46"/>
      <c r="BG830" s="46"/>
      <c r="BH830" s="46"/>
      <c r="BI830" s="46"/>
      <c r="BJ830" s="46"/>
      <c r="BK830" s="46"/>
      <c r="BL830" s="46"/>
      <c r="BN830" s="46"/>
      <c r="BO830" s="46"/>
      <c r="BP830" s="46"/>
      <c r="BQ830" s="94"/>
      <c r="BR830" s="46"/>
      <c r="BS830" s="46"/>
      <c r="BT830" s="46"/>
      <c r="BU830" s="46"/>
      <c r="BV830" s="46"/>
      <c r="BW830" s="46"/>
    </row>
    <row r="831" spans="2:75">
      <c r="B831" s="46"/>
      <c r="C831" s="46"/>
      <c r="D831" s="46"/>
      <c r="E831" s="46"/>
      <c r="F831" s="46"/>
      <c r="G831" s="46"/>
      <c r="H831" s="46"/>
      <c r="BA831" s="46"/>
      <c r="BB831" s="46"/>
      <c r="BC831" s="46"/>
      <c r="BD831" s="46"/>
      <c r="BE831" s="46"/>
      <c r="BF831" s="46"/>
      <c r="BG831" s="46"/>
      <c r="BH831" s="46"/>
      <c r="BI831" s="46"/>
      <c r="BJ831" s="46"/>
      <c r="BK831" s="46"/>
      <c r="BL831" s="46"/>
      <c r="BN831" s="46"/>
      <c r="BO831" s="46"/>
      <c r="BP831" s="46"/>
      <c r="BQ831" s="94"/>
      <c r="BR831" s="46"/>
      <c r="BS831" s="46"/>
      <c r="BT831" s="46"/>
      <c r="BU831" s="46"/>
      <c r="BV831" s="46"/>
      <c r="BW831" s="46"/>
    </row>
    <row r="832" spans="2:75">
      <c r="B832" s="46"/>
      <c r="C832" s="46"/>
      <c r="D832" s="46"/>
      <c r="E832" s="46"/>
      <c r="F832" s="46"/>
      <c r="G832" s="46"/>
      <c r="H832" s="46"/>
      <c r="BA832" s="46"/>
      <c r="BB832" s="46"/>
      <c r="BC832" s="46"/>
      <c r="BD832" s="46"/>
      <c r="BE832" s="46"/>
      <c r="BF832" s="46"/>
      <c r="BG832" s="46"/>
      <c r="BH832" s="46"/>
      <c r="BI832" s="46"/>
      <c r="BJ832" s="46"/>
      <c r="BK832" s="46"/>
      <c r="BL832" s="46"/>
      <c r="BN832" s="46"/>
      <c r="BO832" s="46"/>
      <c r="BP832" s="46"/>
      <c r="BQ832" s="94"/>
      <c r="BR832" s="46"/>
      <c r="BS832" s="46"/>
      <c r="BT832" s="46"/>
      <c r="BU832" s="46"/>
      <c r="BV832" s="46"/>
      <c r="BW832" s="46"/>
    </row>
    <row r="833" spans="2:75">
      <c r="B833" s="46"/>
      <c r="C833" s="46"/>
      <c r="D833" s="46"/>
      <c r="E833" s="46"/>
      <c r="F833" s="46"/>
      <c r="G833" s="46"/>
      <c r="H833" s="46"/>
      <c r="BA833" s="46"/>
      <c r="BB833" s="46"/>
      <c r="BC833" s="46"/>
      <c r="BD833" s="46"/>
      <c r="BE833" s="46"/>
      <c r="BF833" s="46"/>
      <c r="BG833" s="46"/>
      <c r="BH833" s="46"/>
      <c r="BI833" s="46"/>
      <c r="BJ833" s="46"/>
      <c r="BK833" s="46"/>
      <c r="BL833" s="46"/>
      <c r="BN833" s="46"/>
      <c r="BO833" s="46"/>
      <c r="BP833" s="46"/>
      <c r="BQ833" s="94"/>
      <c r="BR833" s="46"/>
      <c r="BS833" s="46"/>
      <c r="BT833" s="46"/>
      <c r="BU833" s="46"/>
      <c r="BV833" s="46"/>
      <c r="BW833" s="46"/>
    </row>
    <row r="834" spans="2:75">
      <c r="B834" s="46"/>
      <c r="C834" s="46"/>
      <c r="D834" s="46"/>
      <c r="E834" s="46"/>
      <c r="F834" s="46"/>
      <c r="G834" s="46"/>
      <c r="H834" s="46"/>
      <c r="BA834" s="46"/>
      <c r="BB834" s="46"/>
      <c r="BC834" s="46"/>
      <c r="BD834" s="46"/>
      <c r="BE834" s="46"/>
      <c r="BF834" s="46"/>
      <c r="BG834" s="46"/>
      <c r="BH834" s="46"/>
      <c r="BI834" s="46"/>
      <c r="BJ834" s="46"/>
      <c r="BK834" s="46"/>
      <c r="BL834" s="46"/>
      <c r="BN834" s="46"/>
      <c r="BO834" s="46"/>
      <c r="BP834" s="46"/>
      <c r="BQ834" s="94"/>
      <c r="BR834" s="46"/>
      <c r="BS834" s="46"/>
      <c r="BT834" s="46"/>
      <c r="BU834" s="46"/>
      <c r="BV834" s="46"/>
      <c r="BW834" s="46"/>
    </row>
    <row r="835" spans="2:75">
      <c r="B835" s="46"/>
      <c r="C835" s="46"/>
      <c r="D835" s="46"/>
      <c r="E835" s="46"/>
      <c r="F835" s="46"/>
      <c r="G835" s="46"/>
      <c r="H835" s="46"/>
      <c r="BA835" s="46"/>
      <c r="BB835" s="46"/>
      <c r="BC835" s="46"/>
      <c r="BD835" s="46"/>
      <c r="BE835" s="46"/>
      <c r="BF835" s="46"/>
      <c r="BG835" s="46"/>
      <c r="BH835" s="46"/>
      <c r="BI835" s="46"/>
      <c r="BJ835" s="46"/>
      <c r="BK835" s="46"/>
      <c r="BL835" s="46"/>
      <c r="BN835" s="46"/>
      <c r="BO835" s="46"/>
      <c r="BP835" s="46"/>
      <c r="BQ835" s="94"/>
      <c r="BR835" s="46"/>
      <c r="BS835" s="46"/>
      <c r="BT835" s="46"/>
      <c r="BU835" s="46"/>
      <c r="BV835" s="46"/>
      <c r="BW835" s="46"/>
    </row>
    <row r="836" spans="2:75">
      <c r="B836" s="46"/>
      <c r="C836" s="46"/>
      <c r="D836" s="46"/>
      <c r="E836" s="46"/>
      <c r="F836" s="46"/>
      <c r="G836" s="46"/>
      <c r="H836" s="46"/>
      <c r="BA836" s="46"/>
      <c r="BB836" s="46"/>
      <c r="BC836" s="46"/>
      <c r="BD836" s="46"/>
      <c r="BE836" s="46"/>
      <c r="BF836" s="46"/>
      <c r="BG836" s="46"/>
      <c r="BH836" s="46"/>
      <c r="BI836" s="46"/>
      <c r="BJ836" s="46"/>
      <c r="BK836" s="46"/>
      <c r="BL836" s="46"/>
      <c r="BN836" s="46"/>
      <c r="BO836" s="46"/>
      <c r="BP836" s="46"/>
      <c r="BQ836" s="94"/>
      <c r="BR836" s="46"/>
      <c r="BS836" s="46"/>
      <c r="BT836" s="46"/>
      <c r="BU836" s="46"/>
      <c r="BV836" s="46"/>
      <c r="BW836" s="46"/>
    </row>
    <row r="837" spans="2:75">
      <c r="B837" s="46"/>
      <c r="C837" s="46"/>
      <c r="D837" s="46"/>
      <c r="E837" s="46"/>
      <c r="F837" s="46"/>
      <c r="G837" s="46"/>
      <c r="H837" s="46"/>
      <c r="BA837" s="46"/>
      <c r="BB837" s="46"/>
      <c r="BC837" s="46"/>
      <c r="BD837" s="46"/>
      <c r="BE837" s="46"/>
      <c r="BF837" s="46"/>
      <c r="BG837" s="46"/>
      <c r="BH837" s="46"/>
      <c r="BI837" s="46"/>
      <c r="BJ837" s="46"/>
      <c r="BK837" s="46"/>
      <c r="BL837" s="46"/>
      <c r="BN837" s="46"/>
      <c r="BO837" s="46"/>
      <c r="BP837" s="46"/>
      <c r="BQ837" s="94"/>
      <c r="BR837" s="46"/>
      <c r="BS837" s="46"/>
      <c r="BT837" s="46"/>
      <c r="BU837" s="46"/>
      <c r="BV837" s="46"/>
      <c r="BW837" s="46"/>
    </row>
    <row r="838" spans="2:75">
      <c r="B838" s="46"/>
      <c r="C838" s="46"/>
      <c r="D838" s="46"/>
      <c r="E838" s="46"/>
      <c r="F838" s="46"/>
      <c r="G838" s="46"/>
      <c r="H838" s="46"/>
      <c r="BA838" s="46"/>
      <c r="BB838" s="46"/>
      <c r="BC838" s="46"/>
      <c r="BD838" s="46"/>
      <c r="BE838" s="46"/>
      <c r="BF838" s="46"/>
      <c r="BG838" s="46"/>
      <c r="BH838" s="46"/>
      <c r="BI838" s="46"/>
      <c r="BJ838" s="46"/>
      <c r="BK838" s="46"/>
      <c r="BL838" s="46"/>
      <c r="BN838" s="46"/>
      <c r="BO838" s="46"/>
      <c r="BP838" s="46"/>
      <c r="BQ838" s="94"/>
      <c r="BR838" s="46"/>
      <c r="BS838" s="46"/>
      <c r="BT838" s="46"/>
      <c r="BU838" s="46"/>
      <c r="BV838" s="46"/>
      <c r="BW838" s="46"/>
    </row>
    <row r="839" spans="2:75">
      <c r="B839" s="46"/>
      <c r="C839" s="46"/>
      <c r="D839" s="46"/>
      <c r="E839" s="46"/>
      <c r="F839" s="46"/>
      <c r="G839" s="46"/>
      <c r="H839" s="46"/>
      <c r="BA839" s="46"/>
      <c r="BB839" s="46"/>
      <c r="BC839" s="46"/>
      <c r="BD839" s="46"/>
      <c r="BE839" s="46"/>
      <c r="BF839" s="46"/>
      <c r="BG839" s="46"/>
      <c r="BH839" s="46"/>
      <c r="BI839" s="46"/>
      <c r="BJ839" s="46"/>
      <c r="BK839" s="46"/>
      <c r="BL839" s="46"/>
      <c r="BN839" s="46"/>
      <c r="BO839" s="46"/>
      <c r="BP839" s="46"/>
      <c r="BQ839" s="94"/>
      <c r="BR839" s="46"/>
      <c r="BS839" s="46"/>
      <c r="BT839" s="46"/>
      <c r="BU839" s="46"/>
      <c r="BV839" s="46"/>
      <c r="BW839" s="46"/>
    </row>
    <row r="840" spans="2:75">
      <c r="B840" s="46"/>
      <c r="C840" s="46"/>
      <c r="D840" s="46"/>
      <c r="E840" s="46"/>
      <c r="F840" s="46"/>
      <c r="G840" s="46"/>
      <c r="H840" s="46"/>
      <c r="BA840" s="46"/>
      <c r="BB840" s="46"/>
      <c r="BC840" s="46"/>
      <c r="BD840" s="46"/>
      <c r="BE840" s="46"/>
      <c r="BF840" s="46"/>
      <c r="BG840" s="46"/>
      <c r="BH840" s="46"/>
      <c r="BI840" s="46"/>
      <c r="BJ840" s="46"/>
      <c r="BK840" s="46"/>
      <c r="BL840" s="46"/>
      <c r="BN840" s="46"/>
      <c r="BO840" s="46"/>
      <c r="BP840" s="46"/>
      <c r="BQ840" s="94"/>
      <c r="BR840" s="46"/>
      <c r="BS840" s="46"/>
      <c r="BT840" s="46"/>
      <c r="BU840" s="46"/>
      <c r="BV840" s="46"/>
      <c r="BW840" s="46"/>
    </row>
    <row r="841" spans="2:75">
      <c r="B841" s="46"/>
      <c r="C841" s="46"/>
      <c r="D841" s="46"/>
      <c r="E841" s="46"/>
      <c r="F841" s="46"/>
      <c r="G841" s="46"/>
      <c r="H841" s="46"/>
      <c r="BA841" s="46"/>
      <c r="BB841" s="46"/>
      <c r="BC841" s="46"/>
      <c r="BD841" s="46"/>
      <c r="BE841" s="46"/>
      <c r="BF841" s="46"/>
      <c r="BG841" s="46"/>
      <c r="BH841" s="46"/>
      <c r="BI841" s="46"/>
      <c r="BJ841" s="46"/>
      <c r="BK841" s="46"/>
      <c r="BL841" s="46"/>
      <c r="BN841" s="46"/>
      <c r="BO841" s="46"/>
      <c r="BP841" s="46"/>
      <c r="BQ841" s="94"/>
      <c r="BR841" s="46"/>
      <c r="BS841" s="46"/>
      <c r="BT841" s="46"/>
      <c r="BU841" s="46"/>
      <c r="BV841" s="46"/>
      <c r="BW841" s="46"/>
    </row>
    <row r="842" spans="2:75">
      <c r="B842" s="46"/>
      <c r="C842" s="46"/>
      <c r="D842" s="46"/>
      <c r="E842" s="46"/>
      <c r="F842" s="46"/>
      <c r="G842" s="46"/>
      <c r="H842" s="46"/>
      <c r="BA842" s="46"/>
      <c r="BB842" s="46"/>
      <c r="BC842" s="46"/>
      <c r="BD842" s="46"/>
      <c r="BE842" s="46"/>
      <c r="BF842" s="46"/>
      <c r="BG842" s="46"/>
      <c r="BH842" s="46"/>
      <c r="BI842" s="46"/>
      <c r="BJ842" s="46"/>
      <c r="BK842" s="46"/>
      <c r="BL842" s="46"/>
      <c r="BN842" s="46"/>
      <c r="BO842" s="46"/>
      <c r="BP842" s="46"/>
      <c r="BQ842" s="94"/>
      <c r="BR842" s="46"/>
      <c r="BS842" s="46"/>
      <c r="BT842" s="46"/>
      <c r="BU842" s="46"/>
      <c r="BV842" s="46"/>
      <c r="BW842" s="46"/>
    </row>
    <row r="843" spans="2:75">
      <c r="B843" s="46"/>
      <c r="C843" s="46"/>
      <c r="D843" s="46"/>
      <c r="E843" s="46"/>
      <c r="F843" s="46"/>
      <c r="G843" s="46"/>
      <c r="H843" s="46"/>
      <c r="BA843" s="46"/>
      <c r="BB843" s="46"/>
      <c r="BC843" s="46"/>
      <c r="BD843" s="46"/>
      <c r="BE843" s="46"/>
      <c r="BF843" s="46"/>
      <c r="BG843" s="46"/>
      <c r="BH843" s="46"/>
      <c r="BI843" s="46"/>
      <c r="BJ843" s="46"/>
      <c r="BK843" s="46"/>
      <c r="BL843" s="46"/>
      <c r="BN843" s="46"/>
      <c r="BO843" s="46"/>
      <c r="BP843" s="46"/>
      <c r="BQ843" s="94"/>
      <c r="BR843" s="46"/>
      <c r="BS843" s="46"/>
      <c r="BT843" s="46"/>
      <c r="BU843" s="46"/>
      <c r="BV843" s="46"/>
      <c r="BW843" s="46"/>
    </row>
    <row r="844" spans="2:75">
      <c r="B844" s="46"/>
      <c r="C844" s="46"/>
      <c r="D844" s="46"/>
      <c r="E844" s="46"/>
      <c r="F844" s="46"/>
      <c r="G844" s="46"/>
      <c r="H844" s="46"/>
      <c r="BA844" s="46"/>
      <c r="BB844" s="46"/>
      <c r="BC844" s="46"/>
      <c r="BD844" s="46"/>
      <c r="BE844" s="46"/>
      <c r="BF844" s="46"/>
      <c r="BG844" s="46"/>
      <c r="BH844" s="46"/>
      <c r="BI844" s="46"/>
      <c r="BJ844" s="46"/>
      <c r="BK844" s="46"/>
      <c r="BL844" s="46"/>
      <c r="BN844" s="46"/>
      <c r="BO844" s="46"/>
      <c r="BP844" s="46"/>
      <c r="BQ844" s="94"/>
      <c r="BR844" s="46"/>
      <c r="BS844" s="46"/>
      <c r="BT844" s="46"/>
      <c r="BU844" s="46"/>
      <c r="BV844" s="46"/>
      <c r="BW844" s="46"/>
    </row>
    <row r="845" spans="2:75">
      <c r="B845" s="46"/>
      <c r="C845" s="46"/>
      <c r="D845" s="46"/>
      <c r="E845" s="46"/>
      <c r="F845" s="46"/>
      <c r="G845" s="46"/>
      <c r="H845" s="46"/>
      <c r="BA845" s="46"/>
      <c r="BB845" s="46"/>
      <c r="BC845" s="46"/>
      <c r="BD845" s="46"/>
      <c r="BE845" s="46"/>
      <c r="BF845" s="46"/>
      <c r="BG845" s="46"/>
      <c r="BH845" s="46"/>
      <c r="BI845" s="46"/>
      <c r="BJ845" s="46"/>
      <c r="BK845" s="46"/>
      <c r="BL845" s="46"/>
      <c r="BN845" s="46"/>
      <c r="BO845" s="46"/>
      <c r="BP845" s="46"/>
      <c r="BQ845" s="94"/>
      <c r="BR845" s="46"/>
      <c r="BS845" s="46"/>
      <c r="BT845" s="46"/>
      <c r="BU845" s="46"/>
      <c r="BV845" s="46"/>
      <c r="BW845" s="46"/>
    </row>
    <row r="846" spans="2:75">
      <c r="B846" s="46"/>
      <c r="C846" s="46"/>
      <c r="D846" s="46"/>
      <c r="E846" s="46"/>
      <c r="F846" s="46"/>
      <c r="G846" s="46"/>
      <c r="H846" s="46"/>
      <c r="BA846" s="46"/>
      <c r="BB846" s="46"/>
      <c r="BC846" s="46"/>
      <c r="BD846" s="46"/>
      <c r="BE846" s="46"/>
      <c r="BF846" s="46"/>
      <c r="BG846" s="46"/>
      <c r="BH846" s="46"/>
      <c r="BI846" s="46"/>
      <c r="BJ846" s="46"/>
      <c r="BK846" s="46"/>
      <c r="BL846" s="46"/>
      <c r="BN846" s="46"/>
      <c r="BO846" s="46"/>
      <c r="BP846" s="46"/>
      <c r="BQ846" s="94"/>
      <c r="BR846" s="46"/>
      <c r="BS846" s="46"/>
      <c r="BT846" s="46"/>
      <c r="BU846" s="46"/>
      <c r="BV846" s="46"/>
      <c r="BW846" s="46"/>
    </row>
    <row r="847" spans="2:75">
      <c r="B847" s="46"/>
      <c r="C847" s="46"/>
      <c r="D847" s="46"/>
      <c r="E847" s="46"/>
      <c r="F847" s="46"/>
      <c r="G847" s="46"/>
      <c r="H847" s="46"/>
      <c r="BA847" s="46"/>
      <c r="BB847" s="46"/>
      <c r="BC847" s="46"/>
      <c r="BD847" s="46"/>
      <c r="BE847" s="46"/>
      <c r="BF847" s="46"/>
      <c r="BG847" s="46"/>
      <c r="BH847" s="46"/>
      <c r="BI847" s="46"/>
      <c r="BJ847" s="46"/>
      <c r="BK847" s="46"/>
      <c r="BL847" s="46"/>
      <c r="BN847" s="46"/>
      <c r="BO847" s="46"/>
      <c r="BP847" s="46"/>
      <c r="BQ847" s="94"/>
      <c r="BR847" s="46"/>
      <c r="BS847" s="46"/>
      <c r="BT847" s="46"/>
      <c r="BU847" s="46"/>
      <c r="BV847" s="46"/>
      <c r="BW847" s="46"/>
    </row>
    <row r="848" spans="2:75">
      <c r="B848" s="46"/>
      <c r="C848" s="46"/>
      <c r="D848" s="46"/>
      <c r="E848" s="46"/>
      <c r="F848" s="46"/>
      <c r="G848" s="46"/>
      <c r="H848" s="46"/>
      <c r="BA848" s="46"/>
      <c r="BB848" s="46"/>
      <c r="BC848" s="46"/>
      <c r="BD848" s="46"/>
      <c r="BE848" s="46"/>
      <c r="BF848" s="46"/>
      <c r="BG848" s="46"/>
      <c r="BH848" s="46"/>
      <c r="BI848" s="46"/>
      <c r="BJ848" s="46"/>
      <c r="BK848" s="46"/>
      <c r="BL848" s="46"/>
      <c r="BN848" s="46"/>
      <c r="BO848" s="46"/>
      <c r="BP848" s="46"/>
      <c r="BQ848" s="94"/>
      <c r="BR848" s="46"/>
      <c r="BS848" s="46"/>
      <c r="BT848" s="46"/>
      <c r="BU848" s="46"/>
      <c r="BV848" s="46"/>
      <c r="BW848" s="46"/>
    </row>
    <row r="849" spans="2:75">
      <c r="B849" s="46"/>
      <c r="C849" s="46"/>
      <c r="D849" s="46"/>
      <c r="E849" s="46"/>
      <c r="F849" s="46"/>
      <c r="G849" s="46"/>
      <c r="H849" s="46"/>
      <c r="BA849" s="46"/>
      <c r="BB849" s="46"/>
      <c r="BC849" s="46"/>
      <c r="BD849" s="46"/>
      <c r="BE849" s="46"/>
      <c r="BF849" s="46"/>
      <c r="BG849" s="46"/>
      <c r="BH849" s="46"/>
      <c r="BI849" s="46"/>
      <c r="BJ849" s="46"/>
      <c r="BK849" s="46"/>
      <c r="BL849" s="46"/>
      <c r="BN849" s="46"/>
      <c r="BO849" s="46"/>
      <c r="BP849" s="46"/>
      <c r="BQ849" s="94"/>
      <c r="BR849" s="46"/>
      <c r="BS849" s="46"/>
      <c r="BT849" s="46"/>
      <c r="BU849" s="46"/>
      <c r="BV849" s="46"/>
      <c r="BW849" s="46"/>
    </row>
    <row r="850" spans="2:75">
      <c r="B850" s="46"/>
      <c r="C850" s="46"/>
      <c r="D850" s="46"/>
      <c r="E850" s="46"/>
      <c r="F850" s="46"/>
      <c r="G850" s="46"/>
      <c r="H850" s="46"/>
      <c r="BA850" s="46"/>
      <c r="BB850" s="46"/>
      <c r="BC850" s="46"/>
      <c r="BD850" s="46"/>
      <c r="BE850" s="46"/>
      <c r="BF850" s="46"/>
      <c r="BG850" s="46"/>
      <c r="BH850" s="46"/>
      <c r="BI850" s="46"/>
      <c r="BJ850" s="46"/>
      <c r="BK850" s="46"/>
      <c r="BL850" s="46"/>
      <c r="BN850" s="46"/>
      <c r="BO850" s="46"/>
      <c r="BP850" s="46"/>
      <c r="BQ850" s="94"/>
      <c r="BR850" s="46"/>
      <c r="BS850" s="46"/>
      <c r="BT850" s="46"/>
      <c r="BU850" s="46"/>
      <c r="BV850" s="46"/>
      <c r="BW850" s="46"/>
    </row>
    <row r="851" spans="2:75">
      <c r="B851" s="46"/>
      <c r="C851" s="46"/>
      <c r="D851" s="46"/>
      <c r="E851" s="46"/>
      <c r="F851" s="46"/>
      <c r="G851" s="46"/>
      <c r="H851" s="46"/>
      <c r="BA851" s="46"/>
      <c r="BB851" s="46"/>
      <c r="BC851" s="46"/>
      <c r="BD851" s="46"/>
      <c r="BE851" s="46"/>
      <c r="BF851" s="46"/>
      <c r="BG851" s="46"/>
      <c r="BH851" s="46"/>
      <c r="BI851" s="46"/>
      <c r="BJ851" s="46"/>
      <c r="BK851" s="46"/>
      <c r="BL851" s="46"/>
      <c r="BN851" s="46"/>
      <c r="BO851" s="46"/>
      <c r="BP851" s="46"/>
      <c r="BQ851" s="94"/>
      <c r="BR851" s="46"/>
      <c r="BS851" s="46"/>
      <c r="BT851" s="46"/>
      <c r="BU851" s="46"/>
      <c r="BV851" s="46"/>
      <c r="BW851" s="46"/>
    </row>
    <row r="852" spans="2:75">
      <c r="B852" s="46"/>
      <c r="C852" s="46"/>
      <c r="D852" s="46"/>
      <c r="E852" s="46"/>
      <c r="F852" s="46"/>
      <c r="G852" s="46"/>
      <c r="H852" s="46"/>
      <c r="BA852" s="46"/>
      <c r="BB852" s="46"/>
      <c r="BC852" s="46"/>
      <c r="BD852" s="46"/>
      <c r="BE852" s="46"/>
      <c r="BF852" s="46"/>
      <c r="BG852" s="46"/>
      <c r="BH852" s="46"/>
      <c r="BI852" s="46"/>
      <c r="BJ852" s="46"/>
      <c r="BK852" s="46"/>
      <c r="BL852" s="46"/>
      <c r="BN852" s="46"/>
      <c r="BO852" s="46"/>
      <c r="BP852" s="46"/>
      <c r="BQ852" s="94"/>
      <c r="BR852" s="46"/>
      <c r="BS852" s="46"/>
      <c r="BT852" s="46"/>
      <c r="BU852" s="46"/>
      <c r="BV852" s="46"/>
      <c r="BW852" s="46"/>
    </row>
    <row r="853" spans="2:75">
      <c r="B853" s="46"/>
      <c r="C853" s="46"/>
      <c r="D853" s="46"/>
      <c r="E853" s="46"/>
      <c r="F853" s="46"/>
      <c r="G853" s="46"/>
      <c r="H853" s="46"/>
      <c r="BA853" s="46"/>
      <c r="BB853" s="46"/>
      <c r="BC853" s="46"/>
      <c r="BD853" s="46"/>
      <c r="BE853" s="46"/>
      <c r="BF853" s="46"/>
      <c r="BG853" s="46"/>
      <c r="BH853" s="46"/>
      <c r="BI853" s="46"/>
      <c r="BJ853" s="46"/>
      <c r="BK853" s="46"/>
      <c r="BL853" s="46"/>
      <c r="BN853" s="46"/>
      <c r="BO853" s="46"/>
      <c r="BP853" s="46"/>
      <c r="BQ853" s="94"/>
      <c r="BR853" s="46"/>
      <c r="BS853" s="46"/>
      <c r="BT853" s="46"/>
      <c r="BU853" s="46"/>
      <c r="BV853" s="46"/>
      <c r="BW853" s="46"/>
    </row>
    <row r="854" spans="2:75">
      <c r="B854" s="46"/>
      <c r="C854" s="46"/>
      <c r="D854" s="46"/>
      <c r="E854" s="46"/>
      <c r="F854" s="46"/>
      <c r="G854" s="46"/>
      <c r="H854" s="46"/>
      <c r="BA854" s="46"/>
      <c r="BB854" s="46"/>
      <c r="BC854" s="46"/>
      <c r="BD854" s="46"/>
      <c r="BE854" s="46"/>
      <c r="BF854" s="46"/>
      <c r="BG854" s="46"/>
      <c r="BH854" s="46"/>
      <c r="BI854" s="46"/>
      <c r="BJ854" s="46"/>
      <c r="BK854" s="46"/>
      <c r="BL854" s="46"/>
      <c r="BN854" s="46"/>
      <c r="BO854" s="46"/>
      <c r="BP854" s="46"/>
      <c r="BQ854" s="94"/>
      <c r="BR854" s="46"/>
      <c r="BS854" s="46"/>
      <c r="BT854" s="46"/>
      <c r="BU854" s="46"/>
      <c r="BV854" s="46"/>
      <c r="BW854" s="46"/>
    </row>
    <row r="855" spans="2:75">
      <c r="B855" s="46"/>
      <c r="C855" s="46"/>
      <c r="D855" s="46"/>
      <c r="E855" s="46"/>
      <c r="F855" s="46"/>
      <c r="G855" s="46"/>
      <c r="H855" s="46"/>
      <c r="BA855" s="46"/>
      <c r="BB855" s="46"/>
      <c r="BC855" s="46"/>
      <c r="BD855" s="46"/>
      <c r="BE855" s="46"/>
      <c r="BF855" s="46"/>
      <c r="BG855" s="46"/>
      <c r="BH855" s="46"/>
      <c r="BI855" s="46"/>
      <c r="BJ855" s="46"/>
      <c r="BK855" s="46"/>
      <c r="BL855" s="46"/>
      <c r="BN855" s="46"/>
      <c r="BO855" s="46"/>
      <c r="BP855" s="46"/>
      <c r="BQ855" s="94"/>
      <c r="BR855" s="46"/>
      <c r="BS855" s="46"/>
      <c r="BT855" s="46"/>
      <c r="BU855" s="46"/>
      <c r="BV855" s="46"/>
      <c r="BW855" s="46"/>
    </row>
    <row r="856" spans="2:75">
      <c r="B856" s="46"/>
      <c r="C856" s="46"/>
      <c r="D856" s="46"/>
      <c r="E856" s="46"/>
      <c r="F856" s="46"/>
      <c r="G856" s="46"/>
      <c r="H856" s="46"/>
      <c r="BA856" s="46"/>
      <c r="BB856" s="46"/>
      <c r="BC856" s="46"/>
      <c r="BD856" s="46"/>
      <c r="BE856" s="46"/>
      <c r="BF856" s="46"/>
      <c r="BG856" s="46"/>
      <c r="BH856" s="46"/>
      <c r="BI856" s="46"/>
      <c r="BJ856" s="46"/>
      <c r="BK856" s="46"/>
      <c r="BL856" s="46"/>
      <c r="BN856" s="46"/>
      <c r="BO856" s="46"/>
      <c r="BP856" s="46"/>
      <c r="BQ856" s="94"/>
      <c r="BR856" s="46"/>
      <c r="BS856" s="46"/>
      <c r="BT856" s="46"/>
      <c r="BU856" s="46"/>
      <c r="BV856" s="46"/>
      <c r="BW856" s="46"/>
    </row>
    <row r="857" spans="2:75">
      <c r="B857" s="46"/>
      <c r="C857" s="46"/>
      <c r="D857" s="46"/>
      <c r="E857" s="46"/>
      <c r="F857" s="46"/>
      <c r="G857" s="46"/>
      <c r="H857" s="46"/>
      <c r="BA857" s="46"/>
      <c r="BB857" s="46"/>
      <c r="BC857" s="46"/>
      <c r="BD857" s="46"/>
      <c r="BE857" s="46"/>
      <c r="BF857" s="46"/>
      <c r="BG857" s="46"/>
      <c r="BH857" s="46"/>
      <c r="BI857" s="46"/>
      <c r="BJ857" s="46"/>
      <c r="BK857" s="46"/>
      <c r="BL857" s="46"/>
      <c r="BN857" s="46"/>
      <c r="BO857" s="46"/>
      <c r="BP857" s="46"/>
      <c r="BQ857" s="94"/>
      <c r="BR857" s="46"/>
      <c r="BS857" s="46"/>
      <c r="BT857" s="46"/>
      <c r="BU857" s="46"/>
      <c r="BV857" s="46"/>
      <c r="BW857" s="46"/>
    </row>
    <row r="858" spans="2:75">
      <c r="B858" s="46"/>
      <c r="C858" s="46"/>
      <c r="D858" s="46"/>
      <c r="E858" s="46"/>
      <c r="F858" s="46"/>
      <c r="G858" s="46"/>
      <c r="H858" s="46"/>
      <c r="BA858" s="46"/>
      <c r="BB858" s="46"/>
      <c r="BC858" s="46"/>
      <c r="BD858" s="46"/>
      <c r="BE858" s="46"/>
      <c r="BF858" s="46"/>
      <c r="BG858" s="46"/>
      <c r="BH858" s="46"/>
      <c r="BI858" s="46"/>
      <c r="BJ858" s="46"/>
      <c r="BK858" s="46"/>
      <c r="BL858" s="46"/>
      <c r="BN858" s="46"/>
      <c r="BO858" s="46"/>
      <c r="BP858" s="46"/>
      <c r="BQ858" s="94"/>
      <c r="BR858" s="46"/>
      <c r="BS858" s="46"/>
      <c r="BT858" s="46"/>
      <c r="BU858" s="46"/>
      <c r="BV858" s="46"/>
      <c r="BW858" s="46"/>
    </row>
    <row r="859" spans="2:75">
      <c r="B859" s="46"/>
      <c r="C859" s="46"/>
      <c r="D859" s="46"/>
      <c r="E859" s="46"/>
      <c r="F859" s="46"/>
      <c r="G859" s="46"/>
      <c r="H859" s="46"/>
      <c r="BA859" s="46"/>
      <c r="BB859" s="46"/>
      <c r="BC859" s="46"/>
      <c r="BD859" s="46"/>
      <c r="BE859" s="46"/>
      <c r="BF859" s="46"/>
      <c r="BG859" s="46"/>
      <c r="BH859" s="46"/>
      <c r="BI859" s="46"/>
      <c r="BJ859" s="46"/>
      <c r="BK859" s="46"/>
      <c r="BL859" s="46"/>
      <c r="BN859" s="46"/>
      <c r="BO859" s="46"/>
      <c r="BP859" s="46"/>
      <c r="BQ859" s="94"/>
      <c r="BR859" s="46"/>
      <c r="BS859" s="46"/>
      <c r="BT859" s="46"/>
      <c r="BU859" s="46"/>
      <c r="BV859" s="46"/>
      <c r="BW859" s="46"/>
    </row>
    <row r="860" spans="2:75">
      <c r="B860" s="46"/>
      <c r="C860" s="46"/>
      <c r="D860" s="46"/>
      <c r="E860" s="46"/>
      <c r="F860" s="46"/>
      <c r="G860" s="46"/>
      <c r="H860" s="46"/>
      <c r="BA860" s="46"/>
      <c r="BB860" s="46"/>
      <c r="BC860" s="46"/>
      <c r="BD860" s="46"/>
      <c r="BE860" s="46"/>
      <c r="BF860" s="46"/>
      <c r="BG860" s="46"/>
      <c r="BH860" s="46"/>
      <c r="BI860" s="46"/>
      <c r="BJ860" s="46"/>
      <c r="BK860" s="46"/>
      <c r="BL860" s="46"/>
      <c r="BN860" s="46"/>
      <c r="BO860" s="46"/>
      <c r="BP860" s="46"/>
      <c r="BQ860" s="94"/>
      <c r="BR860" s="46"/>
      <c r="BS860" s="46"/>
      <c r="BT860" s="46"/>
      <c r="BU860" s="46"/>
      <c r="BV860" s="46"/>
      <c r="BW860" s="46"/>
    </row>
    <row r="861" spans="2:75">
      <c r="B861" s="46"/>
      <c r="C861" s="46"/>
      <c r="D861" s="46"/>
      <c r="E861" s="46"/>
      <c r="F861" s="46"/>
      <c r="G861" s="46"/>
      <c r="H861" s="46"/>
      <c r="BA861" s="46"/>
      <c r="BB861" s="46"/>
      <c r="BC861" s="46"/>
      <c r="BD861" s="46"/>
      <c r="BE861" s="46"/>
      <c r="BF861" s="46"/>
      <c r="BG861" s="46"/>
      <c r="BH861" s="46"/>
      <c r="BI861" s="46"/>
      <c r="BJ861" s="46"/>
      <c r="BK861" s="46"/>
      <c r="BL861" s="46"/>
      <c r="BN861" s="46"/>
      <c r="BO861" s="46"/>
      <c r="BP861" s="46"/>
      <c r="BQ861" s="94"/>
      <c r="BR861" s="46"/>
      <c r="BS861" s="46"/>
      <c r="BT861" s="46"/>
      <c r="BU861" s="46"/>
      <c r="BV861" s="46"/>
      <c r="BW861" s="46"/>
    </row>
    <row r="862" spans="2:75">
      <c r="B862" s="46"/>
      <c r="C862" s="46"/>
      <c r="D862" s="46"/>
      <c r="E862" s="46"/>
      <c r="F862" s="46"/>
      <c r="G862" s="46"/>
      <c r="H862" s="46"/>
      <c r="BA862" s="46"/>
      <c r="BB862" s="46"/>
      <c r="BC862" s="46"/>
      <c r="BD862" s="46"/>
      <c r="BE862" s="46"/>
      <c r="BF862" s="46"/>
      <c r="BG862" s="46"/>
      <c r="BH862" s="46"/>
      <c r="BI862" s="46"/>
      <c r="BJ862" s="46"/>
      <c r="BK862" s="46"/>
      <c r="BL862" s="46"/>
      <c r="BN862" s="46"/>
      <c r="BO862" s="46"/>
      <c r="BP862" s="46"/>
      <c r="BQ862" s="94"/>
      <c r="BR862" s="46"/>
      <c r="BS862" s="46"/>
      <c r="BT862" s="46"/>
      <c r="BU862" s="46"/>
      <c r="BV862" s="46"/>
      <c r="BW862" s="46"/>
    </row>
    <row r="863" spans="2:75">
      <c r="B863" s="46"/>
      <c r="C863" s="46"/>
      <c r="D863" s="46"/>
      <c r="E863" s="46"/>
      <c r="F863" s="46"/>
      <c r="G863" s="46"/>
      <c r="H863" s="46"/>
      <c r="BA863" s="46"/>
      <c r="BB863" s="46"/>
      <c r="BC863" s="46"/>
      <c r="BD863" s="46"/>
      <c r="BE863" s="46"/>
      <c r="BF863" s="46"/>
      <c r="BG863" s="46"/>
      <c r="BH863" s="46"/>
      <c r="BI863" s="46"/>
      <c r="BJ863" s="46"/>
      <c r="BK863" s="46"/>
      <c r="BL863" s="46"/>
      <c r="BN863" s="46"/>
      <c r="BO863" s="46"/>
      <c r="BP863" s="46"/>
      <c r="BQ863" s="94"/>
      <c r="BR863" s="46"/>
      <c r="BS863" s="46"/>
      <c r="BT863" s="46"/>
      <c r="BU863" s="46"/>
      <c r="BV863" s="46"/>
      <c r="BW863" s="46"/>
    </row>
    <row r="864" spans="2:75">
      <c r="B864" s="46"/>
      <c r="C864" s="46"/>
      <c r="D864" s="46"/>
      <c r="E864" s="46"/>
      <c r="F864" s="46"/>
      <c r="G864" s="46"/>
      <c r="H864" s="46"/>
      <c r="BA864" s="46"/>
      <c r="BB864" s="46"/>
      <c r="BC864" s="46"/>
      <c r="BD864" s="46"/>
      <c r="BE864" s="46"/>
      <c r="BF864" s="46"/>
      <c r="BG864" s="46"/>
      <c r="BH864" s="46"/>
      <c r="BI864" s="46"/>
      <c r="BJ864" s="46"/>
      <c r="BK864" s="46"/>
      <c r="BL864" s="46"/>
      <c r="BN864" s="46"/>
      <c r="BO864" s="46"/>
      <c r="BP864" s="46"/>
      <c r="BQ864" s="94"/>
      <c r="BR864" s="46"/>
      <c r="BS864" s="46"/>
      <c r="BT864" s="46"/>
      <c r="BU864" s="46"/>
      <c r="BV864" s="46"/>
      <c r="BW864" s="46"/>
    </row>
    <row r="865" spans="2:75">
      <c r="B865" s="46"/>
      <c r="C865" s="46"/>
      <c r="D865" s="46"/>
      <c r="E865" s="46"/>
      <c r="F865" s="46"/>
      <c r="G865" s="46"/>
      <c r="H865" s="46"/>
      <c r="BA865" s="46"/>
      <c r="BB865" s="46"/>
      <c r="BC865" s="46"/>
      <c r="BD865" s="46"/>
      <c r="BE865" s="46"/>
      <c r="BF865" s="46"/>
      <c r="BG865" s="46"/>
      <c r="BH865" s="46"/>
      <c r="BI865" s="46"/>
      <c r="BJ865" s="46"/>
      <c r="BK865" s="46"/>
      <c r="BL865" s="46"/>
      <c r="BN865" s="46"/>
      <c r="BO865" s="46"/>
      <c r="BP865" s="46"/>
      <c r="BQ865" s="94"/>
      <c r="BR865" s="46"/>
      <c r="BS865" s="46"/>
      <c r="BT865" s="46"/>
      <c r="BU865" s="46"/>
      <c r="BV865" s="46"/>
      <c r="BW865" s="46"/>
    </row>
    <row r="866" spans="2:75">
      <c r="B866" s="46"/>
      <c r="C866" s="46"/>
      <c r="D866" s="46"/>
      <c r="E866" s="46"/>
      <c r="F866" s="46"/>
      <c r="G866" s="46"/>
      <c r="H866" s="46"/>
      <c r="BA866" s="46"/>
      <c r="BB866" s="46"/>
      <c r="BC866" s="46"/>
      <c r="BD866" s="46"/>
      <c r="BE866" s="46"/>
      <c r="BF866" s="46"/>
      <c r="BG866" s="46"/>
      <c r="BH866" s="46"/>
      <c r="BI866" s="46"/>
      <c r="BJ866" s="46"/>
      <c r="BK866" s="46"/>
      <c r="BL866" s="46"/>
      <c r="BN866" s="46"/>
      <c r="BO866" s="46"/>
      <c r="BP866" s="46"/>
      <c r="BQ866" s="94"/>
      <c r="BR866" s="46"/>
      <c r="BS866" s="46"/>
      <c r="BT866" s="46"/>
      <c r="BU866" s="46"/>
      <c r="BV866" s="46"/>
      <c r="BW866" s="46"/>
    </row>
    <row r="867" spans="2:75">
      <c r="B867" s="46"/>
      <c r="C867" s="46"/>
      <c r="D867" s="46"/>
      <c r="E867" s="46"/>
      <c r="F867" s="46"/>
      <c r="G867" s="46"/>
      <c r="H867" s="46"/>
      <c r="BA867" s="46"/>
      <c r="BB867" s="46"/>
      <c r="BC867" s="46"/>
      <c r="BD867" s="46"/>
      <c r="BE867" s="46"/>
      <c r="BF867" s="46"/>
      <c r="BG867" s="46"/>
      <c r="BH867" s="46"/>
      <c r="BI867" s="46"/>
      <c r="BJ867" s="46"/>
      <c r="BK867" s="46"/>
      <c r="BL867" s="46"/>
      <c r="BN867" s="46"/>
      <c r="BO867" s="46"/>
      <c r="BP867" s="46"/>
      <c r="BQ867" s="94"/>
      <c r="BR867" s="46"/>
      <c r="BS867" s="46"/>
      <c r="BT867" s="46"/>
      <c r="BU867" s="46"/>
      <c r="BV867" s="46"/>
      <c r="BW867" s="46"/>
    </row>
    <row r="868" spans="2:75">
      <c r="B868" s="46"/>
      <c r="C868" s="46"/>
      <c r="D868" s="46"/>
      <c r="E868" s="46"/>
      <c r="F868" s="46"/>
      <c r="G868" s="46"/>
      <c r="H868" s="46"/>
      <c r="BA868" s="46"/>
      <c r="BB868" s="46"/>
      <c r="BC868" s="46"/>
      <c r="BD868" s="46"/>
      <c r="BE868" s="46"/>
      <c r="BF868" s="46"/>
      <c r="BG868" s="46"/>
      <c r="BH868" s="46"/>
      <c r="BI868" s="46"/>
      <c r="BJ868" s="46"/>
      <c r="BK868" s="46"/>
      <c r="BL868" s="46"/>
      <c r="BN868" s="46"/>
      <c r="BO868" s="46"/>
      <c r="BP868" s="46"/>
      <c r="BQ868" s="94"/>
      <c r="BR868" s="46"/>
      <c r="BS868" s="46"/>
      <c r="BT868" s="46"/>
      <c r="BU868" s="46"/>
      <c r="BV868" s="46"/>
      <c r="BW868" s="46"/>
    </row>
    <row r="869" spans="2:75">
      <c r="B869" s="46"/>
      <c r="C869" s="46"/>
      <c r="D869" s="46"/>
      <c r="E869" s="46"/>
      <c r="F869" s="46"/>
      <c r="G869" s="46"/>
      <c r="H869" s="46"/>
      <c r="BA869" s="46"/>
      <c r="BB869" s="46"/>
      <c r="BC869" s="46"/>
      <c r="BD869" s="46"/>
      <c r="BE869" s="46"/>
      <c r="BF869" s="46"/>
      <c r="BG869" s="46"/>
      <c r="BH869" s="46"/>
      <c r="BI869" s="46"/>
      <c r="BJ869" s="46"/>
      <c r="BK869" s="46"/>
      <c r="BL869" s="46"/>
      <c r="BN869" s="46"/>
      <c r="BO869" s="46"/>
      <c r="BP869" s="46"/>
      <c r="BQ869" s="94"/>
      <c r="BR869" s="46"/>
      <c r="BS869" s="46"/>
      <c r="BT869" s="46"/>
      <c r="BU869" s="46"/>
      <c r="BV869" s="46"/>
      <c r="BW869" s="46"/>
    </row>
    <row r="870" spans="2:75">
      <c r="B870" s="46"/>
      <c r="C870" s="46"/>
      <c r="D870" s="46"/>
      <c r="E870" s="46"/>
      <c r="F870" s="46"/>
      <c r="G870" s="46"/>
      <c r="H870" s="46"/>
      <c r="BA870" s="46"/>
      <c r="BB870" s="46"/>
      <c r="BC870" s="46"/>
      <c r="BD870" s="46"/>
      <c r="BE870" s="46"/>
      <c r="BF870" s="46"/>
      <c r="BG870" s="46"/>
      <c r="BH870" s="46"/>
      <c r="BI870" s="46"/>
      <c r="BJ870" s="46"/>
      <c r="BK870" s="46"/>
      <c r="BL870" s="46"/>
      <c r="BN870" s="46"/>
      <c r="BO870" s="46"/>
      <c r="BP870" s="46"/>
      <c r="BQ870" s="94"/>
      <c r="BR870" s="46"/>
      <c r="BS870" s="46"/>
      <c r="BT870" s="46"/>
      <c r="BU870" s="46"/>
      <c r="BV870" s="46"/>
      <c r="BW870" s="46"/>
    </row>
    <row r="871" spans="2:75">
      <c r="B871" s="46"/>
      <c r="C871" s="46"/>
      <c r="D871" s="46"/>
      <c r="E871" s="46"/>
      <c r="F871" s="46"/>
      <c r="G871" s="46"/>
      <c r="H871" s="46"/>
      <c r="BA871" s="46"/>
      <c r="BB871" s="46"/>
      <c r="BC871" s="46"/>
      <c r="BD871" s="46"/>
      <c r="BE871" s="46"/>
      <c r="BF871" s="46"/>
      <c r="BG871" s="46"/>
      <c r="BH871" s="46"/>
      <c r="BI871" s="46"/>
      <c r="BJ871" s="46"/>
      <c r="BK871" s="46"/>
      <c r="BL871" s="46"/>
      <c r="BN871" s="46"/>
      <c r="BO871" s="46"/>
      <c r="BP871" s="46"/>
      <c r="BQ871" s="94"/>
      <c r="BR871" s="46"/>
      <c r="BS871" s="46"/>
      <c r="BT871" s="46"/>
      <c r="BU871" s="46"/>
      <c r="BV871" s="46"/>
      <c r="BW871" s="46"/>
    </row>
    <row r="872" spans="2:75">
      <c r="B872" s="46"/>
      <c r="C872" s="46"/>
      <c r="D872" s="46"/>
      <c r="E872" s="46"/>
      <c r="F872" s="46"/>
      <c r="G872" s="46"/>
      <c r="H872" s="46"/>
      <c r="BA872" s="46"/>
      <c r="BB872" s="46"/>
      <c r="BC872" s="46"/>
      <c r="BD872" s="46"/>
      <c r="BE872" s="46"/>
      <c r="BF872" s="46"/>
      <c r="BG872" s="46"/>
      <c r="BH872" s="46"/>
      <c r="BI872" s="46"/>
      <c r="BJ872" s="46"/>
      <c r="BK872" s="46"/>
      <c r="BL872" s="46"/>
      <c r="BN872" s="46"/>
      <c r="BO872" s="46"/>
      <c r="BP872" s="46"/>
      <c r="BQ872" s="94"/>
      <c r="BR872" s="46"/>
      <c r="BS872" s="46"/>
      <c r="BT872" s="46"/>
      <c r="BU872" s="46"/>
      <c r="BV872" s="46"/>
      <c r="BW872" s="46"/>
    </row>
    <row r="873" spans="2:75">
      <c r="B873" s="46"/>
      <c r="C873" s="46"/>
      <c r="D873" s="46"/>
      <c r="E873" s="46"/>
      <c r="F873" s="46"/>
      <c r="G873" s="46"/>
      <c r="H873" s="46"/>
      <c r="BA873" s="46"/>
      <c r="BB873" s="46"/>
      <c r="BC873" s="46"/>
      <c r="BD873" s="46"/>
      <c r="BE873" s="46"/>
      <c r="BF873" s="46"/>
      <c r="BG873" s="46"/>
      <c r="BH873" s="46"/>
      <c r="BI873" s="46"/>
      <c r="BJ873" s="46"/>
      <c r="BK873" s="46"/>
      <c r="BL873" s="46"/>
      <c r="BN873" s="46"/>
      <c r="BO873" s="46"/>
      <c r="BP873" s="46"/>
      <c r="BQ873" s="94"/>
      <c r="BR873" s="46"/>
      <c r="BS873" s="46"/>
      <c r="BT873" s="46"/>
      <c r="BU873" s="46"/>
      <c r="BV873" s="46"/>
      <c r="BW873" s="46"/>
    </row>
    <row r="874" spans="2:75">
      <c r="B874" s="46"/>
      <c r="C874" s="46"/>
      <c r="D874" s="46"/>
      <c r="E874" s="46"/>
      <c r="F874" s="46"/>
      <c r="G874" s="46"/>
      <c r="H874" s="46"/>
      <c r="BA874" s="46"/>
      <c r="BB874" s="46"/>
      <c r="BC874" s="46"/>
      <c r="BD874" s="46"/>
      <c r="BE874" s="46"/>
      <c r="BF874" s="46"/>
      <c r="BG874" s="46"/>
      <c r="BH874" s="46"/>
      <c r="BI874" s="46"/>
      <c r="BJ874" s="46"/>
      <c r="BK874" s="46"/>
      <c r="BL874" s="46"/>
      <c r="BN874" s="46"/>
      <c r="BO874" s="46"/>
      <c r="BP874" s="46"/>
      <c r="BQ874" s="94"/>
      <c r="BR874" s="46"/>
      <c r="BS874" s="46"/>
      <c r="BT874" s="46"/>
      <c r="BU874" s="46"/>
      <c r="BV874" s="46"/>
      <c r="BW874" s="46"/>
    </row>
    <row r="875" spans="2:75">
      <c r="B875" s="46"/>
      <c r="C875" s="46"/>
      <c r="D875" s="46"/>
      <c r="E875" s="46"/>
      <c r="F875" s="46"/>
      <c r="G875" s="46"/>
      <c r="H875" s="46"/>
      <c r="BA875" s="46"/>
      <c r="BB875" s="46"/>
      <c r="BC875" s="46"/>
      <c r="BD875" s="46"/>
      <c r="BE875" s="46"/>
      <c r="BF875" s="46"/>
      <c r="BG875" s="46"/>
      <c r="BH875" s="46"/>
      <c r="BI875" s="46"/>
      <c r="BJ875" s="46"/>
      <c r="BK875" s="46"/>
      <c r="BL875" s="46"/>
      <c r="BN875" s="46"/>
      <c r="BO875" s="46"/>
      <c r="BP875" s="46"/>
      <c r="BQ875" s="94"/>
      <c r="BR875" s="46"/>
      <c r="BS875" s="46"/>
      <c r="BT875" s="46"/>
      <c r="BU875" s="46"/>
      <c r="BV875" s="46"/>
      <c r="BW875" s="46"/>
    </row>
    <row r="876" spans="2:75">
      <c r="B876" s="46"/>
      <c r="C876" s="46"/>
      <c r="D876" s="46"/>
      <c r="E876" s="46"/>
      <c r="F876" s="46"/>
      <c r="G876" s="46"/>
      <c r="H876" s="46"/>
      <c r="BA876" s="46"/>
      <c r="BB876" s="46"/>
      <c r="BC876" s="46"/>
      <c r="BD876" s="46"/>
      <c r="BE876" s="46"/>
      <c r="BF876" s="46"/>
      <c r="BG876" s="46"/>
      <c r="BH876" s="46"/>
      <c r="BI876" s="46"/>
      <c r="BJ876" s="46"/>
      <c r="BK876" s="46"/>
      <c r="BL876" s="46"/>
      <c r="BN876" s="46"/>
      <c r="BO876" s="46"/>
      <c r="BP876" s="46"/>
      <c r="BQ876" s="94"/>
      <c r="BR876" s="46"/>
      <c r="BS876" s="46"/>
      <c r="BT876" s="46"/>
      <c r="BU876" s="46"/>
      <c r="BV876" s="46"/>
      <c r="BW876" s="46"/>
    </row>
    <row r="877" spans="2:75">
      <c r="B877" s="46"/>
      <c r="C877" s="46"/>
      <c r="D877" s="46"/>
      <c r="E877" s="46"/>
      <c r="F877" s="46"/>
      <c r="G877" s="46"/>
      <c r="H877" s="46"/>
      <c r="BA877" s="46"/>
      <c r="BB877" s="46"/>
      <c r="BC877" s="46"/>
      <c r="BD877" s="46"/>
      <c r="BE877" s="46"/>
      <c r="BF877" s="46"/>
      <c r="BG877" s="46"/>
      <c r="BH877" s="46"/>
      <c r="BI877" s="46"/>
      <c r="BJ877" s="46"/>
      <c r="BK877" s="46"/>
      <c r="BL877" s="46"/>
      <c r="BN877" s="46"/>
      <c r="BO877" s="46"/>
      <c r="BP877" s="46"/>
      <c r="BQ877" s="94"/>
      <c r="BR877" s="46"/>
      <c r="BS877" s="46"/>
      <c r="BT877" s="46"/>
      <c r="BU877" s="46"/>
      <c r="BV877" s="46"/>
      <c r="BW877" s="46"/>
    </row>
    <row r="878" spans="2:75">
      <c r="B878" s="46"/>
      <c r="C878" s="46"/>
      <c r="D878" s="46"/>
      <c r="E878" s="46"/>
      <c r="F878" s="46"/>
      <c r="G878" s="46"/>
      <c r="H878" s="46"/>
      <c r="BA878" s="46"/>
      <c r="BB878" s="46"/>
      <c r="BC878" s="46"/>
      <c r="BD878" s="46"/>
      <c r="BE878" s="46"/>
      <c r="BF878" s="46"/>
      <c r="BG878" s="46"/>
      <c r="BH878" s="46"/>
      <c r="BI878" s="46"/>
      <c r="BJ878" s="46"/>
      <c r="BK878" s="46"/>
      <c r="BL878" s="46"/>
      <c r="BN878" s="46"/>
      <c r="BO878" s="46"/>
      <c r="BP878" s="46"/>
      <c r="BQ878" s="94"/>
      <c r="BR878" s="46"/>
      <c r="BS878" s="46"/>
      <c r="BT878" s="46"/>
      <c r="BU878" s="46"/>
      <c r="BV878" s="46"/>
      <c r="BW878" s="46"/>
    </row>
    <row r="879" spans="2:75">
      <c r="B879" s="46"/>
      <c r="C879" s="46"/>
      <c r="D879" s="46"/>
      <c r="E879" s="46"/>
      <c r="F879" s="46"/>
      <c r="G879" s="46"/>
      <c r="H879" s="46"/>
      <c r="BA879" s="46"/>
      <c r="BB879" s="46"/>
      <c r="BC879" s="46"/>
      <c r="BD879" s="46"/>
      <c r="BE879" s="46"/>
      <c r="BF879" s="46"/>
      <c r="BG879" s="46"/>
      <c r="BH879" s="46"/>
      <c r="BI879" s="46"/>
      <c r="BJ879" s="46"/>
      <c r="BK879" s="46"/>
      <c r="BL879" s="46"/>
      <c r="BN879" s="46"/>
      <c r="BO879" s="46"/>
      <c r="BP879" s="46"/>
      <c r="BQ879" s="94"/>
      <c r="BR879" s="46"/>
      <c r="BS879" s="46"/>
      <c r="BT879" s="46"/>
      <c r="BU879" s="46"/>
      <c r="BV879" s="46"/>
      <c r="BW879" s="46"/>
    </row>
    <row r="880" spans="2:75">
      <c r="B880" s="46"/>
      <c r="C880" s="46"/>
      <c r="D880" s="46"/>
      <c r="E880" s="46"/>
      <c r="F880" s="46"/>
      <c r="G880" s="46"/>
      <c r="H880" s="46"/>
      <c r="BA880" s="46"/>
      <c r="BB880" s="46"/>
      <c r="BC880" s="46"/>
      <c r="BD880" s="46"/>
      <c r="BE880" s="46"/>
      <c r="BF880" s="46"/>
      <c r="BG880" s="46"/>
      <c r="BH880" s="46"/>
      <c r="BI880" s="46"/>
      <c r="BJ880" s="46"/>
      <c r="BK880" s="46"/>
      <c r="BL880" s="46"/>
      <c r="BN880" s="46"/>
      <c r="BO880" s="46"/>
      <c r="BP880" s="46"/>
      <c r="BQ880" s="94"/>
      <c r="BR880" s="46"/>
      <c r="BS880" s="46"/>
      <c r="BT880" s="46"/>
      <c r="BU880" s="46"/>
      <c r="BV880" s="46"/>
      <c r="BW880" s="46"/>
    </row>
    <row r="881" spans="2:75">
      <c r="B881" s="46"/>
      <c r="C881" s="46"/>
      <c r="D881" s="46"/>
      <c r="E881" s="46"/>
      <c r="F881" s="46"/>
      <c r="G881" s="46"/>
      <c r="H881" s="46"/>
      <c r="BA881" s="46"/>
      <c r="BB881" s="46"/>
      <c r="BC881" s="46"/>
      <c r="BD881" s="46"/>
      <c r="BE881" s="46"/>
      <c r="BF881" s="46"/>
      <c r="BG881" s="46"/>
      <c r="BH881" s="46"/>
      <c r="BI881" s="46"/>
      <c r="BJ881" s="46"/>
      <c r="BK881" s="46"/>
      <c r="BL881" s="46"/>
      <c r="BN881" s="46"/>
      <c r="BO881" s="46"/>
      <c r="BP881" s="46"/>
      <c r="BQ881" s="94"/>
      <c r="BR881" s="46"/>
      <c r="BS881" s="46"/>
      <c r="BT881" s="46"/>
      <c r="BU881" s="46"/>
      <c r="BV881" s="46"/>
      <c r="BW881" s="46"/>
    </row>
    <row r="882" spans="2:75">
      <c r="B882" s="46"/>
      <c r="C882" s="46"/>
      <c r="D882" s="46"/>
      <c r="E882" s="46"/>
      <c r="F882" s="46"/>
      <c r="G882" s="46"/>
      <c r="H882" s="46"/>
      <c r="BA882" s="46"/>
      <c r="BB882" s="46"/>
      <c r="BC882" s="46"/>
      <c r="BD882" s="46"/>
      <c r="BE882" s="46"/>
      <c r="BF882" s="46"/>
      <c r="BG882" s="46"/>
      <c r="BH882" s="46"/>
      <c r="BI882" s="46"/>
      <c r="BJ882" s="46"/>
      <c r="BK882" s="46"/>
      <c r="BL882" s="46"/>
      <c r="BN882" s="46"/>
      <c r="BO882" s="46"/>
      <c r="BP882" s="46"/>
      <c r="BQ882" s="94"/>
      <c r="BR882" s="46"/>
      <c r="BS882" s="46"/>
      <c r="BT882" s="46"/>
      <c r="BU882" s="46"/>
      <c r="BV882" s="46"/>
      <c r="BW882" s="46"/>
    </row>
    <row r="883" spans="2:75">
      <c r="B883" s="46"/>
      <c r="C883" s="46"/>
      <c r="D883" s="46"/>
      <c r="E883" s="46"/>
      <c r="F883" s="46"/>
      <c r="G883" s="46"/>
      <c r="H883" s="46"/>
      <c r="BA883" s="46"/>
      <c r="BB883" s="46"/>
      <c r="BC883" s="46"/>
      <c r="BD883" s="46"/>
      <c r="BE883" s="46"/>
      <c r="BF883" s="46"/>
      <c r="BG883" s="46"/>
      <c r="BH883" s="46"/>
      <c r="BI883" s="46"/>
      <c r="BJ883" s="46"/>
      <c r="BK883" s="46"/>
      <c r="BL883" s="46"/>
      <c r="BN883" s="46"/>
      <c r="BO883" s="46"/>
      <c r="BP883" s="46"/>
      <c r="BQ883" s="94"/>
      <c r="BR883" s="46"/>
      <c r="BS883" s="46"/>
      <c r="BT883" s="46"/>
      <c r="BU883" s="46"/>
      <c r="BV883" s="46"/>
      <c r="BW883" s="46"/>
    </row>
    <row r="884" spans="2:75">
      <c r="B884" s="46"/>
      <c r="C884" s="46"/>
      <c r="D884" s="46"/>
      <c r="E884" s="46"/>
      <c r="F884" s="46"/>
      <c r="G884" s="46"/>
      <c r="H884" s="46"/>
      <c r="BA884" s="46"/>
      <c r="BB884" s="46"/>
      <c r="BC884" s="46"/>
      <c r="BD884" s="46"/>
      <c r="BE884" s="46"/>
      <c r="BF884" s="46"/>
      <c r="BG884" s="46"/>
      <c r="BH884" s="46"/>
      <c r="BI884" s="46"/>
      <c r="BJ884" s="46"/>
      <c r="BK884" s="46"/>
      <c r="BL884" s="46"/>
      <c r="BN884" s="46"/>
      <c r="BO884" s="46"/>
      <c r="BP884" s="46"/>
      <c r="BQ884" s="94"/>
      <c r="BR884" s="46"/>
      <c r="BS884" s="46"/>
      <c r="BT884" s="46"/>
      <c r="BU884" s="46"/>
      <c r="BV884" s="46"/>
      <c r="BW884" s="46"/>
    </row>
    <row r="885" spans="2:75">
      <c r="B885" s="46"/>
      <c r="C885" s="46"/>
      <c r="D885" s="46"/>
      <c r="E885" s="46"/>
      <c r="F885" s="46"/>
      <c r="G885" s="46"/>
      <c r="H885" s="46"/>
      <c r="BA885" s="46"/>
      <c r="BB885" s="46"/>
      <c r="BC885" s="46"/>
      <c r="BD885" s="46"/>
      <c r="BE885" s="46"/>
      <c r="BF885" s="46"/>
      <c r="BG885" s="46"/>
      <c r="BH885" s="46"/>
      <c r="BI885" s="46"/>
      <c r="BJ885" s="46"/>
      <c r="BK885" s="46"/>
      <c r="BL885" s="46"/>
      <c r="BN885" s="46"/>
      <c r="BO885" s="46"/>
      <c r="BP885" s="46"/>
      <c r="BQ885" s="94"/>
      <c r="BR885" s="46"/>
      <c r="BS885" s="46"/>
      <c r="BT885" s="46"/>
      <c r="BU885" s="46"/>
      <c r="BV885" s="46"/>
      <c r="BW885" s="46"/>
    </row>
    <row r="886" spans="2:75">
      <c r="B886" s="46"/>
      <c r="C886" s="46"/>
      <c r="D886" s="46"/>
      <c r="E886" s="46"/>
      <c r="F886" s="46"/>
      <c r="G886" s="46"/>
      <c r="H886" s="46"/>
      <c r="BA886" s="46"/>
      <c r="BB886" s="46"/>
      <c r="BC886" s="46"/>
      <c r="BD886" s="46"/>
      <c r="BE886" s="46"/>
      <c r="BF886" s="46"/>
      <c r="BG886" s="46"/>
      <c r="BH886" s="46"/>
      <c r="BI886" s="46"/>
      <c r="BJ886" s="46"/>
      <c r="BK886" s="46"/>
      <c r="BL886" s="46"/>
      <c r="BN886" s="46"/>
      <c r="BO886" s="46"/>
      <c r="BP886" s="46"/>
      <c r="BQ886" s="94"/>
      <c r="BR886" s="46"/>
      <c r="BS886" s="46"/>
      <c r="BT886" s="46"/>
      <c r="BU886" s="46"/>
      <c r="BV886" s="46"/>
      <c r="BW886" s="46"/>
    </row>
    <row r="887" spans="2:75">
      <c r="B887" s="46"/>
      <c r="C887" s="46"/>
      <c r="D887" s="46"/>
      <c r="E887" s="46"/>
      <c r="F887" s="46"/>
      <c r="G887" s="46"/>
      <c r="H887" s="46"/>
      <c r="BA887" s="46"/>
      <c r="BB887" s="46"/>
      <c r="BC887" s="46"/>
      <c r="BD887" s="46"/>
      <c r="BE887" s="46"/>
      <c r="BF887" s="46"/>
      <c r="BG887" s="46"/>
      <c r="BH887" s="46"/>
      <c r="BI887" s="46"/>
      <c r="BJ887" s="46"/>
      <c r="BK887" s="46"/>
      <c r="BL887" s="46"/>
      <c r="BN887" s="46"/>
      <c r="BO887" s="46"/>
      <c r="BP887" s="46"/>
      <c r="BQ887" s="94"/>
      <c r="BR887" s="46"/>
      <c r="BS887" s="46"/>
      <c r="BT887" s="46"/>
      <c r="BU887" s="46"/>
      <c r="BV887" s="46"/>
      <c r="BW887" s="46"/>
    </row>
    <row r="888" spans="2:75">
      <c r="B888" s="46"/>
      <c r="C888" s="46"/>
      <c r="D888" s="46"/>
      <c r="E888" s="46"/>
      <c r="F888" s="46"/>
      <c r="G888" s="46"/>
      <c r="H888" s="46"/>
      <c r="BA888" s="46"/>
      <c r="BB888" s="46"/>
      <c r="BC888" s="46"/>
      <c r="BD888" s="46"/>
      <c r="BE888" s="46"/>
      <c r="BF888" s="46"/>
      <c r="BG888" s="46"/>
      <c r="BH888" s="46"/>
      <c r="BI888" s="46"/>
      <c r="BJ888" s="46"/>
      <c r="BK888" s="46"/>
      <c r="BL888" s="46"/>
      <c r="BN888" s="46"/>
      <c r="BO888" s="46"/>
      <c r="BP888" s="46"/>
      <c r="BQ888" s="94"/>
      <c r="BR888" s="46"/>
      <c r="BS888" s="46"/>
      <c r="BT888" s="46"/>
      <c r="BU888" s="46"/>
      <c r="BV888" s="46"/>
      <c r="BW888" s="46"/>
    </row>
    <row r="889" spans="2:75">
      <c r="B889" s="46"/>
      <c r="C889" s="46"/>
      <c r="D889" s="46"/>
      <c r="E889" s="46"/>
      <c r="F889" s="46"/>
      <c r="G889" s="46"/>
      <c r="H889" s="46"/>
      <c r="BA889" s="46"/>
      <c r="BB889" s="46"/>
      <c r="BC889" s="46"/>
      <c r="BD889" s="46"/>
      <c r="BE889" s="46"/>
      <c r="BF889" s="46"/>
      <c r="BG889" s="46"/>
      <c r="BH889" s="46"/>
      <c r="BI889" s="46"/>
      <c r="BJ889" s="46"/>
      <c r="BK889" s="46"/>
      <c r="BL889" s="46"/>
      <c r="BN889" s="46"/>
      <c r="BO889" s="46"/>
      <c r="BP889" s="46"/>
      <c r="BQ889" s="94"/>
      <c r="BR889" s="46"/>
      <c r="BS889" s="46"/>
      <c r="BT889" s="46"/>
      <c r="BU889" s="46"/>
      <c r="BV889" s="46"/>
      <c r="BW889" s="46"/>
    </row>
    <row r="890" spans="2:75">
      <c r="B890" s="46"/>
      <c r="C890" s="46"/>
      <c r="D890" s="46"/>
      <c r="E890" s="46"/>
      <c r="F890" s="46"/>
      <c r="G890" s="46"/>
      <c r="H890" s="46"/>
      <c r="BA890" s="46"/>
      <c r="BB890" s="46"/>
      <c r="BC890" s="46"/>
      <c r="BD890" s="46"/>
      <c r="BE890" s="46"/>
      <c r="BF890" s="46"/>
      <c r="BG890" s="46"/>
      <c r="BH890" s="46"/>
      <c r="BI890" s="46"/>
      <c r="BJ890" s="46"/>
      <c r="BK890" s="46"/>
      <c r="BL890" s="46"/>
      <c r="BN890" s="46"/>
      <c r="BO890" s="46"/>
      <c r="BP890" s="46"/>
      <c r="BQ890" s="94"/>
      <c r="BR890" s="46"/>
      <c r="BS890" s="46"/>
      <c r="BT890" s="46"/>
      <c r="BU890" s="46"/>
      <c r="BV890" s="46"/>
      <c r="BW890" s="46"/>
    </row>
    <row r="891" spans="2:75">
      <c r="B891" s="46"/>
      <c r="C891" s="46"/>
      <c r="D891" s="46"/>
      <c r="E891" s="46"/>
      <c r="F891" s="46"/>
      <c r="G891" s="46"/>
      <c r="H891" s="46"/>
      <c r="BA891" s="46"/>
      <c r="BB891" s="46"/>
      <c r="BC891" s="46"/>
      <c r="BD891" s="46"/>
      <c r="BE891" s="46"/>
      <c r="BF891" s="46"/>
      <c r="BG891" s="46"/>
      <c r="BH891" s="46"/>
      <c r="BI891" s="46"/>
      <c r="BJ891" s="46"/>
      <c r="BK891" s="46"/>
      <c r="BL891" s="46"/>
      <c r="BN891" s="46"/>
      <c r="BO891" s="46"/>
      <c r="BP891" s="46"/>
      <c r="BQ891" s="94"/>
      <c r="BR891" s="46"/>
      <c r="BS891" s="46"/>
      <c r="BT891" s="46"/>
      <c r="BU891" s="46"/>
      <c r="BV891" s="46"/>
      <c r="BW891" s="46"/>
    </row>
    <row r="892" spans="2:75">
      <c r="B892" s="46"/>
      <c r="C892" s="46"/>
      <c r="D892" s="46"/>
      <c r="E892" s="46"/>
      <c r="F892" s="46"/>
      <c r="G892" s="46"/>
      <c r="H892" s="46"/>
      <c r="BA892" s="46"/>
      <c r="BB892" s="46"/>
      <c r="BC892" s="46"/>
      <c r="BD892" s="46"/>
      <c r="BE892" s="46"/>
      <c r="BF892" s="46"/>
      <c r="BG892" s="46"/>
      <c r="BH892" s="46"/>
      <c r="BI892" s="46"/>
      <c r="BJ892" s="46"/>
      <c r="BK892" s="46"/>
      <c r="BL892" s="46"/>
      <c r="BN892" s="46"/>
      <c r="BO892" s="46"/>
      <c r="BP892" s="46"/>
      <c r="BQ892" s="94"/>
      <c r="BR892" s="46"/>
      <c r="BS892" s="46"/>
      <c r="BT892" s="46"/>
      <c r="BU892" s="46"/>
      <c r="BV892" s="46"/>
      <c r="BW892" s="46"/>
    </row>
    <row r="893" spans="2:75">
      <c r="B893" s="46"/>
      <c r="C893" s="46"/>
      <c r="D893" s="46"/>
      <c r="E893" s="46"/>
      <c r="F893" s="46"/>
      <c r="G893" s="46"/>
      <c r="H893" s="46"/>
      <c r="BA893" s="46"/>
      <c r="BB893" s="46"/>
      <c r="BC893" s="46"/>
      <c r="BD893" s="46"/>
      <c r="BE893" s="46"/>
      <c r="BF893" s="46"/>
      <c r="BG893" s="46"/>
      <c r="BH893" s="46"/>
      <c r="BI893" s="46"/>
      <c r="BJ893" s="46"/>
      <c r="BK893" s="46"/>
      <c r="BL893" s="46"/>
      <c r="BN893" s="46"/>
      <c r="BO893" s="46"/>
      <c r="BP893" s="46"/>
      <c r="BQ893" s="94"/>
      <c r="BR893" s="46"/>
      <c r="BS893" s="46"/>
      <c r="BT893" s="46"/>
      <c r="BU893" s="46"/>
      <c r="BV893" s="46"/>
      <c r="BW893" s="46"/>
    </row>
    <row r="894" spans="2:75">
      <c r="B894" s="46"/>
      <c r="C894" s="46"/>
      <c r="D894" s="46"/>
      <c r="E894" s="46"/>
      <c r="F894" s="46"/>
      <c r="G894" s="46"/>
      <c r="H894" s="46"/>
      <c r="BA894" s="46"/>
      <c r="BB894" s="46"/>
      <c r="BC894" s="46"/>
      <c r="BD894" s="46"/>
      <c r="BE894" s="46"/>
      <c r="BF894" s="46"/>
      <c r="BG894" s="46"/>
      <c r="BH894" s="46"/>
      <c r="BI894" s="46"/>
      <c r="BJ894" s="46"/>
      <c r="BK894" s="46"/>
      <c r="BL894" s="46"/>
      <c r="BN894" s="46"/>
      <c r="BO894" s="46"/>
      <c r="BP894" s="46"/>
      <c r="BQ894" s="94"/>
      <c r="BR894" s="46"/>
      <c r="BS894" s="46"/>
      <c r="BT894" s="46"/>
      <c r="BU894" s="46"/>
      <c r="BV894" s="46"/>
      <c r="BW894" s="46"/>
    </row>
    <row r="895" spans="2:75">
      <c r="B895" s="46"/>
      <c r="C895" s="46"/>
      <c r="D895" s="46"/>
      <c r="E895" s="46"/>
      <c r="F895" s="46"/>
      <c r="G895" s="46"/>
      <c r="H895" s="46"/>
      <c r="BA895" s="46"/>
      <c r="BB895" s="46"/>
      <c r="BC895" s="46"/>
      <c r="BD895" s="46"/>
      <c r="BE895" s="46"/>
      <c r="BF895" s="46"/>
      <c r="BG895" s="46"/>
      <c r="BH895" s="46"/>
      <c r="BI895" s="46"/>
      <c r="BJ895" s="46"/>
      <c r="BK895" s="46"/>
      <c r="BL895" s="46"/>
      <c r="BN895" s="46"/>
      <c r="BO895" s="46"/>
      <c r="BP895" s="46"/>
      <c r="BQ895" s="94"/>
      <c r="BR895" s="46"/>
      <c r="BS895" s="46"/>
      <c r="BT895" s="46"/>
      <c r="BU895" s="46"/>
      <c r="BV895" s="46"/>
      <c r="BW895" s="46"/>
    </row>
    <row r="896" spans="2:75">
      <c r="B896" s="46"/>
      <c r="C896" s="46"/>
      <c r="D896" s="46"/>
      <c r="E896" s="46"/>
      <c r="F896" s="46"/>
      <c r="G896" s="46"/>
      <c r="H896" s="46"/>
      <c r="BA896" s="46"/>
      <c r="BB896" s="46"/>
      <c r="BC896" s="46"/>
      <c r="BD896" s="46"/>
      <c r="BE896" s="46"/>
      <c r="BF896" s="46"/>
      <c r="BG896" s="46"/>
      <c r="BH896" s="46"/>
      <c r="BI896" s="46"/>
      <c r="BJ896" s="46"/>
      <c r="BK896" s="46"/>
      <c r="BL896" s="46"/>
      <c r="BN896" s="46"/>
      <c r="BO896" s="46"/>
      <c r="BP896" s="46"/>
      <c r="BQ896" s="94"/>
      <c r="BR896" s="46"/>
      <c r="BS896" s="46"/>
      <c r="BT896" s="46"/>
      <c r="BU896" s="46"/>
      <c r="BV896" s="46"/>
      <c r="BW896" s="46"/>
    </row>
    <row r="897" spans="2:75">
      <c r="B897" s="46"/>
      <c r="C897" s="46"/>
      <c r="D897" s="46"/>
      <c r="E897" s="46"/>
      <c r="F897" s="46"/>
      <c r="G897" s="46"/>
      <c r="H897" s="46"/>
      <c r="BA897" s="46"/>
      <c r="BB897" s="46"/>
      <c r="BC897" s="46"/>
      <c r="BD897" s="46"/>
      <c r="BE897" s="46"/>
      <c r="BF897" s="46"/>
      <c r="BG897" s="46"/>
      <c r="BH897" s="46"/>
      <c r="BI897" s="46"/>
      <c r="BJ897" s="46"/>
      <c r="BK897" s="46"/>
      <c r="BL897" s="46"/>
      <c r="BN897" s="46"/>
      <c r="BO897" s="46"/>
      <c r="BP897" s="46"/>
      <c r="BQ897" s="94"/>
      <c r="BR897" s="46"/>
      <c r="BS897" s="46"/>
      <c r="BT897" s="46"/>
      <c r="BU897" s="46"/>
      <c r="BV897" s="46"/>
      <c r="BW897" s="46"/>
    </row>
    <row r="898" spans="2:75">
      <c r="B898" s="46"/>
      <c r="C898" s="46"/>
      <c r="D898" s="46"/>
      <c r="E898" s="46"/>
      <c r="F898" s="46"/>
      <c r="G898" s="46"/>
      <c r="H898" s="46"/>
      <c r="BA898" s="46"/>
      <c r="BB898" s="46"/>
      <c r="BC898" s="46"/>
      <c r="BD898" s="46"/>
      <c r="BE898" s="46"/>
      <c r="BF898" s="46"/>
      <c r="BG898" s="46"/>
      <c r="BH898" s="46"/>
      <c r="BI898" s="46"/>
      <c r="BJ898" s="46"/>
      <c r="BK898" s="46"/>
      <c r="BL898" s="46"/>
      <c r="BN898" s="46"/>
      <c r="BO898" s="46"/>
      <c r="BP898" s="46"/>
      <c r="BQ898" s="94"/>
      <c r="BR898" s="46"/>
      <c r="BS898" s="46"/>
      <c r="BT898" s="46"/>
      <c r="BU898" s="46"/>
      <c r="BV898" s="46"/>
      <c r="BW898" s="46"/>
    </row>
    <row r="899" spans="2:75">
      <c r="B899" s="46"/>
      <c r="C899" s="46"/>
      <c r="D899" s="46"/>
      <c r="E899" s="46"/>
      <c r="F899" s="46"/>
      <c r="G899" s="46"/>
      <c r="H899" s="46"/>
      <c r="BA899" s="46"/>
      <c r="BB899" s="46"/>
      <c r="BC899" s="46"/>
      <c r="BD899" s="46"/>
      <c r="BE899" s="46"/>
      <c r="BF899" s="46"/>
      <c r="BG899" s="46"/>
      <c r="BH899" s="46"/>
      <c r="BI899" s="46"/>
      <c r="BJ899" s="46"/>
      <c r="BK899" s="46"/>
      <c r="BL899" s="46"/>
      <c r="BN899" s="46"/>
      <c r="BO899" s="46"/>
      <c r="BP899" s="46"/>
      <c r="BQ899" s="94"/>
      <c r="BR899" s="46"/>
      <c r="BS899" s="46"/>
      <c r="BT899" s="46"/>
      <c r="BU899" s="46"/>
      <c r="BV899" s="46"/>
      <c r="BW899" s="46"/>
    </row>
    <row r="900" spans="2:75">
      <c r="B900" s="46"/>
      <c r="C900" s="46"/>
      <c r="D900" s="46"/>
      <c r="E900" s="46"/>
      <c r="F900" s="46"/>
      <c r="G900" s="46"/>
      <c r="H900" s="46"/>
      <c r="BA900" s="46"/>
      <c r="BB900" s="46"/>
      <c r="BC900" s="46"/>
      <c r="BD900" s="46"/>
      <c r="BE900" s="46"/>
      <c r="BF900" s="46"/>
      <c r="BG900" s="46"/>
      <c r="BH900" s="46"/>
      <c r="BI900" s="46"/>
      <c r="BJ900" s="46"/>
      <c r="BK900" s="46"/>
      <c r="BL900" s="46"/>
      <c r="BN900" s="46"/>
      <c r="BO900" s="46"/>
      <c r="BP900" s="46"/>
      <c r="BQ900" s="94"/>
      <c r="BR900" s="46"/>
      <c r="BS900" s="46"/>
      <c r="BT900" s="46"/>
      <c r="BU900" s="46"/>
      <c r="BV900" s="46"/>
      <c r="BW900" s="46"/>
    </row>
    <row r="901" spans="2:75">
      <c r="B901" s="46"/>
      <c r="C901" s="46"/>
      <c r="D901" s="46"/>
      <c r="E901" s="46"/>
      <c r="F901" s="46"/>
      <c r="G901" s="46"/>
      <c r="H901" s="46"/>
      <c r="BA901" s="46"/>
      <c r="BB901" s="46"/>
      <c r="BC901" s="46"/>
      <c r="BD901" s="46"/>
      <c r="BE901" s="46"/>
      <c r="BF901" s="46"/>
      <c r="BG901" s="46"/>
      <c r="BH901" s="46"/>
      <c r="BI901" s="46"/>
      <c r="BJ901" s="46"/>
      <c r="BK901" s="46"/>
      <c r="BL901" s="46"/>
      <c r="BN901" s="46"/>
      <c r="BO901" s="46"/>
      <c r="BP901" s="46"/>
      <c r="BQ901" s="94"/>
      <c r="BR901" s="46"/>
      <c r="BS901" s="46"/>
      <c r="BT901" s="46"/>
      <c r="BU901" s="46"/>
      <c r="BV901" s="46"/>
      <c r="BW901" s="46"/>
    </row>
    <row r="902" spans="2:75">
      <c r="B902" s="46"/>
      <c r="C902" s="46"/>
      <c r="D902" s="46"/>
      <c r="E902" s="46"/>
      <c r="F902" s="46"/>
      <c r="G902" s="46"/>
      <c r="H902" s="46"/>
      <c r="BA902" s="46"/>
      <c r="BB902" s="46"/>
      <c r="BC902" s="46"/>
      <c r="BD902" s="46"/>
      <c r="BE902" s="46"/>
      <c r="BF902" s="46"/>
      <c r="BG902" s="46"/>
      <c r="BH902" s="46"/>
      <c r="BI902" s="46"/>
      <c r="BJ902" s="46"/>
      <c r="BK902" s="46"/>
      <c r="BL902" s="46"/>
      <c r="BN902" s="46"/>
      <c r="BO902" s="46"/>
      <c r="BP902" s="46"/>
      <c r="BQ902" s="94"/>
      <c r="BR902" s="46"/>
      <c r="BS902" s="46"/>
      <c r="BT902" s="46"/>
      <c r="BU902" s="46"/>
      <c r="BV902" s="46"/>
      <c r="BW902" s="46"/>
    </row>
    <row r="903" spans="2:75">
      <c r="B903" s="46"/>
      <c r="C903" s="46"/>
      <c r="D903" s="46"/>
      <c r="E903" s="46"/>
      <c r="F903" s="46"/>
      <c r="G903" s="46"/>
      <c r="H903" s="46"/>
      <c r="BA903" s="46"/>
      <c r="BB903" s="46"/>
      <c r="BC903" s="46"/>
      <c r="BD903" s="46"/>
      <c r="BE903" s="46"/>
      <c r="BF903" s="46"/>
      <c r="BG903" s="46"/>
      <c r="BH903" s="46"/>
      <c r="BI903" s="46"/>
      <c r="BJ903" s="46"/>
      <c r="BK903" s="46"/>
      <c r="BL903" s="46"/>
      <c r="BN903" s="46"/>
      <c r="BO903" s="46"/>
      <c r="BP903" s="46"/>
      <c r="BQ903" s="94"/>
      <c r="BR903" s="46"/>
      <c r="BS903" s="46"/>
      <c r="BT903" s="46"/>
      <c r="BU903" s="46"/>
      <c r="BV903" s="46"/>
      <c r="BW903" s="46"/>
    </row>
    <row r="904" spans="2:75">
      <c r="B904" s="46"/>
      <c r="C904" s="46"/>
      <c r="D904" s="46"/>
      <c r="E904" s="46"/>
      <c r="F904" s="46"/>
      <c r="G904" s="46"/>
      <c r="H904" s="46"/>
      <c r="BA904" s="46"/>
      <c r="BB904" s="46"/>
      <c r="BC904" s="46"/>
      <c r="BD904" s="46"/>
      <c r="BE904" s="46"/>
      <c r="BF904" s="46"/>
      <c r="BG904" s="46"/>
      <c r="BH904" s="46"/>
      <c r="BI904" s="46"/>
      <c r="BJ904" s="46"/>
      <c r="BK904" s="46"/>
      <c r="BL904" s="46"/>
      <c r="BN904" s="46"/>
      <c r="BO904" s="46"/>
      <c r="BP904" s="46"/>
      <c r="BQ904" s="94"/>
      <c r="BR904" s="46"/>
      <c r="BS904" s="46"/>
      <c r="BT904" s="46"/>
      <c r="BU904" s="46"/>
      <c r="BV904" s="46"/>
      <c r="BW904" s="46"/>
    </row>
    <row r="905" spans="2:75">
      <c r="B905" s="46"/>
      <c r="C905" s="46"/>
      <c r="D905" s="46"/>
      <c r="E905" s="46"/>
      <c r="F905" s="46"/>
      <c r="G905" s="46"/>
      <c r="H905" s="46"/>
      <c r="BA905" s="46"/>
      <c r="BB905" s="46"/>
      <c r="BC905" s="46"/>
      <c r="BD905" s="46"/>
      <c r="BE905" s="46"/>
      <c r="BF905" s="46"/>
      <c r="BG905" s="46"/>
      <c r="BH905" s="46"/>
      <c r="BI905" s="46"/>
      <c r="BJ905" s="46"/>
      <c r="BK905" s="46"/>
      <c r="BL905" s="46"/>
      <c r="BN905" s="46"/>
      <c r="BO905" s="46"/>
      <c r="BP905" s="46"/>
      <c r="BQ905" s="94"/>
      <c r="BR905" s="46"/>
      <c r="BS905" s="46"/>
      <c r="BT905" s="46"/>
      <c r="BU905" s="46"/>
      <c r="BV905" s="46"/>
      <c r="BW905" s="46"/>
    </row>
    <row r="906" spans="2:75">
      <c r="B906" s="46"/>
      <c r="C906" s="46"/>
      <c r="D906" s="46"/>
      <c r="E906" s="46"/>
      <c r="F906" s="46"/>
      <c r="G906" s="46"/>
      <c r="H906" s="46"/>
      <c r="BA906" s="46"/>
      <c r="BB906" s="46"/>
      <c r="BC906" s="46"/>
      <c r="BD906" s="46"/>
      <c r="BE906" s="46"/>
      <c r="BF906" s="46"/>
      <c r="BG906" s="46"/>
      <c r="BH906" s="46"/>
      <c r="BI906" s="46"/>
      <c r="BJ906" s="46"/>
      <c r="BK906" s="46"/>
      <c r="BL906" s="46"/>
      <c r="BN906" s="46"/>
      <c r="BO906" s="46"/>
      <c r="BP906" s="46"/>
      <c r="BQ906" s="94"/>
      <c r="BR906" s="46"/>
      <c r="BS906" s="46"/>
      <c r="BT906" s="46"/>
      <c r="BU906" s="46"/>
      <c r="BV906" s="46"/>
      <c r="BW906" s="46"/>
    </row>
    <row r="907" spans="2:75">
      <c r="B907" s="46"/>
      <c r="C907" s="46"/>
      <c r="D907" s="46"/>
      <c r="E907" s="46"/>
      <c r="F907" s="46"/>
      <c r="G907" s="46"/>
      <c r="H907" s="46"/>
      <c r="BA907" s="46"/>
      <c r="BB907" s="46"/>
      <c r="BC907" s="46"/>
      <c r="BD907" s="46"/>
      <c r="BE907" s="46"/>
      <c r="BF907" s="46"/>
      <c r="BG907" s="46"/>
      <c r="BH907" s="46"/>
      <c r="BI907" s="46"/>
      <c r="BJ907" s="46"/>
      <c r="BK907" s="46"/>
      <c r="BL907" s="46"/>
      <c r="BN907" s="46"/>
      <c r="BO907" s="46"/>
      <c r="BP907" s="46"/>
      <c r="BQ907" s="94"/>
      <c r="BR907" s="46"/>
      <c r="BS907" s="46"/>
      <c r="BT907" s="46"/>
      <c r="BU907" s="46"/>
      <c r="BV907" s="46"/>
      <c r="BW907" s="46"/>
    </row>
    <row r="908" spans="2:75">
      <c r="B908" s="46"/>
      <c r="C908" s="46"/>
      <c r="D908" s="46"/>
      <c r="E908" s="46"/>
      <c r="F908" s="46"/>
      <c r="G908" s="46"/>
      <c r="H908" s="46"/>
      <c r="BA908" s="46"/>
      <c r="BB908" s="46"/>
      <c r="BC908" s="46"/>
      <c r="BD908" s="46"/>
      <c r="BE908" s="46"/>
      <c r="BF908" s="46"/>
      <c r="BG908" s="46"/>
      <c r="BH908" s="46"/>
      <c r="BI908" s="46"/>
      <c r="BJ908" s="46"/>
      <c r="BK908" s="46"/>
      <c r="BL908" s="46"/>
      <c r="BN908" s="46"/>
      <c r="BO908" s="46"/>
      <c r="BP908" s="46"/>
      <c r="BQ908" s="94"/>
      <c r="BR908" s="46"/>
      <c r="BS908" s="46"/>
      <c r="BT908" s="46"/>
      <c r="BU908" s="46"/>
      <c r="BV908" s="46"/>
      <c r="BW908" s="46"/>
    </row>
    <row r="909" spans="2:75">
      <c r="B909" s="46"/>
      <c r="C909" s="46"/>
      <c r="D909" s="46"/>
      <c r="E909" s="46"/>
      <c r="F909" s="46"/>
      <c r="G909" s="46"/>
      <c r="H909" s="46"/>
      <c r="BA909" s="46"/>
      <c r="BB909" s="46"/>
      <c r="BC909" s="46"/>
      <c r="BD909" s="46"/>
      <c r="BE909" s="46"/>
      <c r="BF909" s="46"/>
      <c r="BG909" s="46"/>
      <c r="BH909" s="46"/>
      <c r="BI909" s="46"/>
      <c r="BJ909" s="46"/>
      <c r="BK909" s="46"/>
      <c r="BL909" s="46"/>
      <c r="BN909" s="46"/>
      <c r="BO909" s="46"/>
      <c r="BP909" s="46"/>
      <c r="BQ909" s="94"/>
      <c r="BR909" s="46"/>
      <c r="BS909" s="46"/>
      <c r="BT909" s="46"/>
      <c r="BU909" s="46"/>
      <c r="BV909" s="46"/>
      <c r="BW909" s="46"/>
    </row>
    <row r="910" spans="2:75">
      <c r="B910" s="46"/>
      <c r="C910" s="46"/>
      <c r="D910" s="46"/>
      <c r="E910" s="46"/>
      <c r="F910" s="46"/>
      <c r="G910" s="46"/>
      <c r="H910" s="46"/>
      <c r="BA910" s="46"/>
      <c r="BB910" s="46"/>
      <c r="BC910" s="46"/>
      <c r="BD910" s="46"/>
      <c r="BE910" s="46"/>
      <c r="BF910" s="46"/>
      <c r="BG910" s="46"/>
      <c r="BH910" s="46"/>
      <c r="BI910" s="46"/>
      <c r="BJ910" s="46"/>
      <c r="BK910" s="46"/>
      <c r="BL910" s="46"/>
      <c r="BN910" s="46"/>
      <c r="BO910" s="46"/>
      <c r="BP910" s="46"/>
      <c r="BQ910" s="94"/>
      <c r="BR910" s="46"/>
      <c r="BS910" s="46"/>
      <c r="BT910" s="46"/>
      <c r="BU910" s="46"/>
      <c r="BV910" s="46"/>
      <c r="BW910" s="46"/>
    </row>
    <row r="911" spans="2:75">
      <c r="B911" s="46"/>
      <c r="C911" s="46"/>
      <c r="D911" s="46"/>
      <c r="E911" s="46"/>
      <c r="F911" s="46"/>
      <c r="G911" s="46"/>
      <c r="H911" s="46"/>
      <c r="BA911" s="46"/>
      <c r="BB911" s="46"/>
      <c r="BC911" s="46"/>
      <c r="BD911" s="46"/>
      <c r="BE911" s="46"/>
      <c r="BF911" s="46"/>
      <c r="BG911" s="46"/>
      <c r="BH911" s="46"/>
      <c r="BI911" s="46"/>
      <c r="BJ911" s="46"/>
      <c r="BK911" s="46"/>
      <c r="BL911" s="46"/>
      <c r="BN911" s="46"/>
      <c r="BO911" s="46"/>
      <c r="BP911" s="46"/>
      <c r="BQ911" s="94"/>
      <c r="BR911" s="46"/>
      <c r="BS911" s="46"/>
      <c r="BT911" s="46"/>
      <c r="BU911" s="46"/>
      <c r="BV911" s="46"/>
      <c r="BW911" s="46"/>
    </row>
    <row r="912" spans="2:75">
      <c r="B912" s="46"/>
      <c r="C912" s="46"/>
      <c r="D912" s="46"/>
      <c r="E912" s="46"/>
      <c r="F912" s="46"/>
      <c r="G912" s="46"/>
      <c r="H912" s="46"/>
      <c r="BA912" s="46"/>
      <c r="BB912" s="46"/>
      <c r="BC912" s="46"/>
      <c r="BD912" s="46"/>
      <c r="BE912" s="46"/>
      <c r="BF912" s="46"/>
      <c r="BG912" s="46"/>
      <c r="BH912" s="46"/>
      <c r="BI912" s="46"/>
      <c r="BJ912" s="46"/>
      <c r="BK912" s="46"/>
      <c r="BL912" s="46"/>
      <c r="BN912" s="46"/>
      <c r="BO912" s="46"/>
      <c r="BP912" s="46"/>
      <c r="BQ912" s="94"/>
      <c r="BR912" s="46"/>
      <c r="BS912" s="46"/>
      <c r="BT912" s="46"/>
      <c r="BU912" s="46"/>
      <c r="BV912" s="46"/>
      <c r="BW912" s="46"/>
    </row>
    <row r="913" spans="2:75">
      <c r="B913" s="46"/>
      <c r="C913" s="46"/>
      <c r="D913" s="46"/>
      <c r="E913" s="46"/>
      <c r="F913" s="46"/>
      <c r="G913" s="46"/>
      <c r="H913" s="46"/>
      <c r="BA913" s="46"/>
      <c r="BB913" s="46"/>
      <c r="BC913" s="46"/>
      <c r="BD913" s="46"/>
      <c r="BE913" s="46"/>
      <c r="BF913" s="46"/>
      <c r="BG913" s="46"/>
      <c r="BH913" s="46"/>
      <c r="BI913" s="46"/>
      <c r="BJ913" s="46"/>
      <c r="BK913" s="46"/>
      <c r="BL913" s="46"/>
      <c r="BN913" s="46"/>
      <c r="BO913" s="46"/>
      <c r="BP913" s="46"/>
      <c r="BQ913" s="94"/>
      <c r="BR913" s="46"/>
      <c r="BS913" s="46"/>
      <c r="BT913" s="46"/>
      <c r="BU913" s="46"/>
      <c r="BV913" s="46"/>
      <c r="BW913" s="46"/>
    </row>
    <row r="914" spans="2:75">
      <c r="B914" s="46"/>
      <c r="C914" s="46"/>
      <c r="D914" s="46"/>
      <c r="E914" s="46"/>
      <c r="F914" s="46"/>
      <c r="G914" s="46"/>
      <c r="H914" s="46"/>
      <c r="BA914" s="46"/>
      <c r="BB914" s="46"/>
      <c r="BC914" s="46"/>
      <c r="BD914" s="46"/>
      <c r="BE914" s="46"/>
      <c r="BF914" s="46"/>
      <c r="BG914" s="46"/>
      <c r="BH914" s="46"/>
      <c r="BI914" s="46"/>
      <c r="BJ914" s="46"/>
      <c r="BK914" s="46"/>
      <c r="BL914" s="46"/>
      <c r="BN914" s="46"/>
      <c r="BO914" s="46"/>
      <c r="BP914" s="46"/>
      <c r="BQ914" s="94"/>
      <c r="BR914" s="46"/>
      <c r="BS914" s="46"/>
      <c r="BT914" s="46"/>
      <c r="BU914" s="46"/>
      <c r="BV914" s="46"/>
      <c r="BW914" s="46"/>
    </row>
    <row r="915" spans="2:75">
      <c r="B915" s="46"/>
      <c r="C915" s="46"/>
      <c r="D915" s="46"/>
      <c r="E915" s="46"/>
      <c r="F915" s="46"/>
      <c r="G915" s="46"/>
      <c r="H915" s="46"/>
      <c r="BA915" s="46"/>
      <c r="BB915" s="46"/>
      <c r="BC915" s="46"/>
      <c r="BD915" s="46"/>
      <c r="BE915" s="46"/>
      <c r="BF915" s="46"/>
      <c r="BG915" s="46"/>
      <c r="BH915" s="46"/>
      <c r="BI915" s="46"/>
      <c r="BJ915" s="46"/>
      <c r="BK915" s="46"/>
      <c r="BL915" s="46"/>
      <c r="BN915" s="46"/>
      <c r="BO915" s="46"/>
      <c r="BP915" s="46"/>
      <c r="BQ915" s="94"/>
      <c r="BR915" s="46"/>
      <c r="BS915" s="46"/>
      <c r="BT915" s="46"/>
      <c r="BU915" s="46"/>
      <c r="BV915" s="46"/>
      <c r="BW915" s="46"/>
    </row>
    <row r="916" spans="2:75">
      <c r="B916" s="46"/>
      <c r="C916" s="46"/>
      <c r="D916" s="46"/>
      <c r="E916" s="46"/>
      <c r="F916" s="46"/>
      <c r="G916" s="46"/>
      <c r="H916" s="46"/>
      <c r="BA916" s="46"/>
      <c r="BB916" s="46"/>
      <c r="BC916" s="46"/>
      <c r="BD916" s="46"/>
      <c r="BE916" s="46"/>
      <c r="BF916" s="46"/>
      <c r="BG916" s="46"/>
      <c r="BH916" s="46"/>
      <c r="BI916" s="46"/>
      <c r="BJ916" s="46"/>
      <c r="BK916" s="46"/>
      <c r="BL916" s="46"/>
      <c r="BN916" s="46"/>
      <c r="BO916" s="46"/>
      <c r="BP916" s="46"/>
      <c r="BQ916" s="94"/>
      <c r="BR916" s="46"/>
      <c r="BS916" s="46"/>
      <c r="BT916" s="46"/>
      <c r="BU916" s="46"/>
      <c r="BV916" s="46"/>
      <c r="BW916" s="46"/>
    </row>
    <row r="917" spans="2:75">
      <c r="B917" s="46"/>
      <c r="C917" s="46"/>
      <c r="D917" s="46"/>
      <c r="E917" s="46"/>
      <c r="F917" s="46"/>
      <c r="G917" s="46"/>
      <c r="H917" s="46"/>
      <c r="BA917" s="46"/>
      <c r="BB917" s="46"/>
      <c r="BC917" s="46"/>
      <c r="BD917" s="46"/>
      <c r="BE917" s="46"/>
      <c r="BF917" s="46"/>
      <c r="BG917" s="46"/>
      <c r="BH917" s="46"/>
      <c r="BI917" s="46"/>
      <c r="BJ917" s="46"/>
      <c r="BK917" s="46"/>
      <c r="BL917" s="46"/>
      <c r="BN917" s="46"/>
      <c r="BO917" s="46"/>
      <c r="BP917" s="46"/>
      <c r="BQ917" s="94"/>
      <c r="BR917" s="46"/>
      <c r="BS917" s="46"/>
      <c r="BT917" s="46"/>
      <c r="BU917" s="46"/>
      <c r="BV917" s="46"/>
      <c r="BW917" s="46"/>
    </row>
    <row r="918" spans="2:75">
      <c r="B918" s="46"/>
      <c r="C918" s="46"/>
      <c r="D918" s="46"/>
      <c r="E918" s="46"/>
      <c r="F918" s="46"/>
      <c r="G918" s="46"/>
      <c r="H918" s="46"/>
      <c r="BA918" s="46"/>
      <c r="BB918" s="46"/>
      <c r="BC918" s="46"/>
      <c r="BD918" s="46"/>
      <c r="BE918" s="46"/>
      <c r="BF918" s="46"/>
      <c r="BG918" s="46"/>
      <c r="BH918" s="46"/>
      <c r="BI918" s="46"/>
      <c r="BJ918" s="46"/>
      <c r="BK918" s="46"/>
      <c r="BL918" s="46"/>
      <c r="BN918" s="46"/>
      <c r="BO918" s="46"/>
      <c r="BP918" s="46"/>
      <c r="BQ918" s="94"/>
      <c r="BR918" s="46"/>
      <c r="BS918" s="46"/>
      <c r="BT918" s="46"/>
      <c r="BU918" s="46"/>
      <c r="BV918" s="46"/>
      <c r="BW918" s="46"/>
    </row>
    <row r="919" spans="2:75">
      <c r="B919" s="46"/>
      <c r="C919" s="46"/>
      <c r="D919" s="46"/>
      <c r="E919" s="46"/>
      <c r="F919" s="46"/>
      <c r="G919" s="46"/>
      <c r="H919" s="46"/>
      <c r="BA919" s="46"/>
      <c r="BB919" s="46"/>
      <c r="BC919" s="46"/>
      <c r="BD919" s="46"/>
      <c r="BE919" s="46"/>
      <c r="BF919" s="46"/>
      <c r="BG919" s="46"/>
      <c r="BH919" s="46"/>
      <c r="BI919" s="46"/>
      <c r="BJ919" s="46"/>
      <c r="BK919" s="46"/>
      <c r="BL919" s="46"/>
      <c r="BN919" s="46"/>
      <c r="BO919" s="46"/>
      <c r="BP919" s="46"/>
      <c r="BQ919" s="94"/>
      <c r="BR919" s="46"/>
      <c r="BS919" s="46"/>
      <c r="BT919" s="46"/>
      <c r="BU919" s="46"/>
      <c r="BV919" s="46"/>
      <c r="BW919" s="46"/>
    </row>
    <row r="920" spans="2:75">
      <c r="B920" s="46"/>
      <c r="C920" s="46"/>
      <c r="D920" s="46"/>
      <c r="E920" s="46"/>
      <c r="F920" s="46"/>
      <c r="G920" s="46"/>
      <c r="H920" s="46"/>
      <c r="BA920" s="46"/>
      <c r="BB920" s="46"/>
      <c r="BC920" s="46"/>
      <c r="BD920" s="46"/>
      <c r="BE920" s="46"/>
      <c r="BF920" s="46"/>
      <c r="BG920" s="46"/>
      <c r="BH920" s="46"/>
      <c r="BI920" s="46"/>
      <c r="BJ920" s="46"/>
      <c r="BK920" s="46"/>
      <c r="BL920" s="46"/>
      <c r="BN920" s="46"/>
      <c r="BO920" s="46"/>
      <c r="BP920" s="46"/>
      <c r="BQ920" s="94"/>
      <c r="BR920" s="46"/>
      <c r="BS920" s="46"/>
      <c r="BT920" s="46"/>
      <c r="BU920" s="46"/>
      <c r="BV920" s="46"/>
      <c r="BW920" s="46"/>
    </row>
    <row r="921" spans="2:75">
      <c r="B921" s="46"/>
      <c r="C921" s="46"/>
      <c r="D921" s="46"/>
      <c r="E921" s="46"/>
      <c r="F921" s="46"/>
      <c r="G921" s="46"/>
      <c r="H921" s="46"/>
      <c r="BA921" s="46"/>
      <c r="BB921" s="46"/>
      <c r="BC921" s="46"/>
      <c r="BD921" s="46"/>
      <c r="BE921" s="46"/>
      <c r="BF921" s="46"/>
      <c r="BG921" s="46"/>
      <c r="BH921" s="46"/>
      <c r="BI921" s="46"/>
      <c r="BJ921" s="46"/>
      <c r="BK921" s="46"/>
      <c r="BL921" s="46"/>
      <c r="BN921" s="46"/>
      <c r="BO921" s="46"/>
      <c r="BP921" s="46"/>
      <c r="BQ921" s="94"/>
      <c r="BR921" s="46"/>
      <c r="BS921" s="46"/>
      <c r="BT921" s="46"/>
      <c r="BU921" s="46"/>
      <c r="BV921" s="46"/>
      <c r="BW921" s="46"/>
    </row>
    <row r="922" spans="2:75">
      <c r="B922" s="46"/>
      <c r="C922" s="46"/>
      <c r="D922" s="46"/>
      <c r="E922" s="46"/>
      <c r="F922" s="46"/>
      <c r="G922" s="46"/>
      <c r="H922" s="46"/>
      <c r="BA922" s="46"/>
      <c r="BB922" s="46"/>
      <c r="BC922" s="46"/>
      <c r="BD922" s="46"/>
      <c r="BE922" s="46"/>
      <c r="BF922" s="46"/>
      <c r="BG922" s="46"/>
      <c r="BH922" s="46"/>
      <c r="BI922" s="46"/>
      <c r="BJ922" s="46"/>
      <c r="BK922" s="46"/>
      <c r="BL922" s="46"/>
      <c r="BN922" s="46"/>
      <c r="BO922" s="46"/>
      <c r="BP922" s="46"/>
      <c r="BQ922" s="94"/>
      <c r="BR922" s="46"/>
      <c r="BS922" s="46"/>
      <c r="BT922" s="46"/>
      <c r="BU922" s="46"/>
      <c r="BV922" s="46"/>
      <c r="BW922" s="46"/>
    </row>
    <row r="923" spans="2:75">
      <c r="B923" s="46"/>
      <c r="C923" s="46"/>
      <c r="D923" s="46"/>
      <c r="E923" s="46"/>
      <c r="F923" s="46"/>
      <c r="G923" s="46"/>
      <c r="H923" s="46"/>
      <c r="BA923" s="46"/>
      <c r="BB923" s="46"/>
      <c r="BC923" s="46"/>
      <c r="BD923" s="46"/>
      <c r="BE923" s="46"/>
      <c r="BF923" s="46"/>
      <c r="BG923" s="46"/>
      <c r="BH923" s="46"/>
      <c r="BI923" s="46"/>
      <c r="BJ923" s="46"/>
      <c r="BK923" s="46"/>
      <c r="BL923" s="46"/>
      <c r="BN923" s="46"/>
      <c r="BO923" s="46"/>
      <c r="BP923" s="46"/>
      <c r="BQ923" s="94"/>
      <c r="BR923" s="46"/>
      <c r="BS923" s="46"/>
      <c r="BT923" s="46"/>
      <c r="BU923" s="46"/>
      <c r="BV923" s="46"/>
      <c r="BW923" s="46"/>
    </row>
    <row r="924" spans="2:75">
      <c r="B924" s="46"/>
      <c r="C924" s="46"/>
      <c r="D924" s="46"/>
      <c r="E924" s="46"/>
      <c r="F924" s="46"/>
      <c r="G924" s="46"/>
      <c r="H924" s="46"/>
      <c r="BA924" s="46"/>
      <c r="BB924" s="46"/>
      <c r="BC924" s="46"/>
      <c r="BD924" s="46"/>
      <c r="BE924" s="46"/>
      <c r="BF924" s="46"/>
      <c r="BG924" s="46"/>
      <c r="BH924" s="46"/>
      <c r="BI924" s="46"/>
      <c r="BJ924" s="46"/>
      <c r="BK924" s="46"/>
      <c r="BL924" s="46"/>
      <c r="BN924" s="46"/>
      <c r="BO924" s="46"/>
      <c r="BP924" s="46"/>
      <c r="BQ924" s="94"/>
      <c r="BR924" s="46"/>
      <c r="BS924" s="46"/>
      <c r="BT924" s="46"/>
      <c r="BU924" s="46"/>
      <c r="BV924" s="46"/>
      <c r="BW924" s="46"/>
    </row>
    <row r="925" spans="2:75">
      <c r="B925" s="46"/>
      <c r="C925" s="46"/>
      <c r="D925" s="46"/>
      <c r="E925" s="46"/>
      <c r="F925" s="46"/>
      <c r="G925" s="46"/>
      <c r="H925" s="46"/>
      <c r="BA925" s="46"/>
      <c r="BB925" s="46"/>
      <c r="BC925" s="46"/>
      <c r="BD925" s="46"/>
      <c r="BE925" s="46"/>
      <c r="BF925" s="46"/>
      <c r="BG925" s="46"/>
      <c r="BH925" s="46"/>
      <c r="BI925" s="46"/>
      <c r="BJ925" s="46"/>
      <c r="BK925" s="46"/>
      <c r="BL925" s="46"/>
      <c r="BN925" s="46"/>
      <c r="BO925" s="46"/>
      <c r="BP925" s="46"/>
      <c r="BQ925" s="94"/>
      <c r="BR925" s="46"/>
      <c r="BS925" s="46"/>
      <c r="BT925" s="46"/>
      <c r="BU925" s="46"/>
      <c r="BV925" s="46"/>
      <c r="BW925" s="46"/>
    </row>
    <row r="926" spans="2:75">
      <c r="B926" s="46"/>
      <c r="C926" s="46"/>
      <c r="D926" s="46"/>
      <c r="E926" s="46"/>
      <c r="F926" s="46"/>
      <c r="G926" s="46"/>
      <c r="H926" s="46"/>
      <c r="BA926" s="46"/>
      <c r="BB926" s="46"/>
      <c r="BC926" s="46"/>
      <c r="BD926" s="46"/>
      <c r="BE926" s="46"/>
      <c r="BF926" s="46"/>
      <c r="BG926" s="46"/>
      <c r="BH926" s="46"/>
      <c r="BI926" s="46"/>
      <c r="BJ926" s="46"/>
      <c r="BK926" s="46"/>
      <c r="BL926" s="46"/>
      <c r="BN926" s="46"/>
      <c r="BO926" s="46"/>
      <c r="BP926" s="46"/>
      <c r="BQ926" s="94"/>
      <c r="BR926" s="46"/>
      <c r="BS926" s="46"/>
      <c r="BT926" s="46"/>
      <c r="BU926" s="46"/>
      <c r="BV926" s="46"/>
      <c r="BW926" s="46"/>
    </row>
    <row r="927" spans="2:75">
      <c r="B927" s="46"/>
      <c r="C927" s="46"/>
      <c r="D927" s="46"/>
      <c r="E927" s="46"/>
      <c r="F927" s="46"/>
      <c r="G927" s="46"/>
      <c r="H927" s="46"/>
      <c r="BA927" s="46"/>
      <c r="BB927" s="46"/>
      <c r="BC927" s="46"/>
      <c r="BD927" s="46"/>
      <c r="BE927" s="46"/>
      <c r="BF927" s="46"/>
      <c r="BG927" s="46"/>
      <c r="BH927" s="46"/>
      <c r="BI927" s="46"/>
      <c r="BJ927" s="46"/>
      <c r="BK927" s="46"/>
      <c r="BL927" s="46"/>
      <c r="BN927" s="46"/>
      <c r="BO927" s="46"/>
      <c r="BP927" s="46"/>
      <c r="BQ927" s="94"/>
      <c r="BR927" s="46"/>
      <c r="BS927" s="46"/>
      <c r="BT927" s="46"/>
      <c r="BU927" s="46"/>
      <c r="BV927" s="46"/>
      <c r="BW927" s="46"/>
    </row>
    <row r="928" spans="2:75">
      <c r="B928" s="46"/>
      <c r="C928" s="46"/>
      <c r="D928" s="46"/>
      <c r="E928" s="46"/>
      <c r="F928" s="46"/>
      <c r="G928" s="46"/>
      <c r="H928" s="46"/>
      <c r="BA928" s="46"/>
      <c r="BB928" s="46"/>
      <c r="BC928" s="46"/>
      <c r="BD928" s="46"/>
      <c r="BE928" s="46"/>
      <c r="BF928" s="46"/>
      <c r="BG928" s="46"/>
      <c r="BH928" s="46"/>
      <c r="BI928" s="46"/>
      <c r="BJ928" s="46"/>
      <c r="BK928" s="46"/>
      <c r="BL928" s="46"/>
      <c r="BN928" s="46"/>
      <c r="BO928" s="46"/>
      <c r="BP928" s="46"/>
      <c r="BQ928" s="94"/>
      <c r="BR928" s="46"/>
      <c r="BS928" s="46"/>
      <c r="BT928" s="46"/>
      <c r="BU928" s="46"/>
      <c r="BV928" s="46"/>
      <c r="BW928" s="46"/>
    </row>
    <row r="929" spans="2:75">
      <c r="B929" s="46"/>
      <c r="C929" s="46"/>
      <c r="D929" s="46"/>
      <c r="E929" s="46"/>
      <c r="F929" s="46"/>
      <c r="G929" s="46"/>
      <c r="H929" s="46"/>
      <c r="BA929" s="46"/>
      <c r="BB929" s="46"/>
      <c r="BC929" s="46"/>
      <c r="BD929" s="46"/>
      <c r="BE929" s="46"/>
      <c r="BF929" s="46"/>
      <c r="BG929" s="46"/>
      <c r="BH929" s="46"/>
      <c r="BI929" s="46"/>
      <c r="BJ929" s="46"/>
      <c r="BK929" s="46"/>
      <c r="BL929" s="46"/>
      <c r="BN929" s="46"/>
      <c r="BO929" s="46"/>
      <c r="BP929" s="46"/>
      <c r="BQ929" s="94"/>
      <c r="BR929" s="46"/>
      <c r="BS929" s="46"/>
      <c r="BT929" s="46"/>
      <c r="BU929" s="46"/>
      <c r="BV929" s="46"/>
      <c r="BW929" s="46"/>
    </row>
    <row r="930" spans="2:75">
      <c r="B930" s="46"/>
      <c r="C930" s="46"/>
      <c r="D930" s="46"/>
      <c r="E930" s="46"/>
      <c r="F930" s="46"/>
      <c r="G930" s="46"/>
      <c r="H930" s="46"/>
      <c r="BA930" s="46"/>
      <c r="BB930" s="46"/>
      <c r="BC930" s="46"/>
      <c r="BD930" s="46"/>
      <c r="BE930" s="46"/>
      <c r="BF930" s="46"/>
      <c r="BG930" s="46"/>
      <c r="BH930" s="46"/>
      <c r="BI930" s="46"/>
      <c r="BJ930" s="46"/>
      <c r="BK930" s="46"/>
      <c r="BL930" s="46"/>
      <c r="BN930" s="46"/>
      <c r="BO930" s="46"/>
      <c r="BP930" s="46"/>
      <c r="BQ930" s="94"/>
      <c r="BR930" s="46"/>
      <c r="BS930" s="46"/>
      <c r="BT930" s="46"/>
      <c r="BU930" s="46"/>
      <c r="BV930" s="46"/>
      <c r="BW930" s="46"/>
    </row>
    <row r="931" spans="2:75">
      <c r="B931" s="46"/>
      <c r="C931" s="46"/>
      <c r="D931" s="46"/>
      <c r="E931" s="46"/>
      <c r="F931" s="46"/>
      <c r="G931" s="46"/>
      <c r="H931" s="46"/>
      <c r="BA931" s="46"/>
      <c r="BB931" s="46"/>
      <c r="BC931" s="46"/>
      <c r="BD931" s="46"/>
      <c r="BE931" s="46"/>
      <c r="BF931" s="46"/>
      <c r="BG931" s="46"/>
      <c r="BH931" s="46"/>
      <c r="BI931" s="46"/>
      <c r="BJ931" s="46"/>
      <c r="BK931" s="46"/>
      <c r="BL931" s="46"/>
      <c r="BN931" s="46"/>
      <c r="BO931" s="46"/>
      <c r="BP931" s="46"/>
      <c r="BQ931" s="94"/>
      <c r="BR931" s="46"/>
      <c r="BS931" s="46"/>
      <c r="BT931" s="46"/>
      <c r="BU931" s="46"/>
      <c r="BV931" s="46"/>
      <c r="BW931" s="46"/>
    </row>
    <row r="932" spans="2:75">
      <c r="B932" s="46"/>
      <c r="C932" s="46"/>
      <c r="D932" s="46"/>
      <c r="E932" s="46"/>
      <c r="F932" s="46"/>
      <c r="G932" s="46"/>
      <c r="H932" s="46"/>
      <c r="BA932" s="46"/>
      <c r="BB932" s="46"/>
      <c r="BC932" s="46"/>
      <c r="BD932" s="46"/>
      <c r="BE932" s="46"/>
      <c r="BF932" s="46"/>
      <c r="BG932" s="46"/>
      <c r="BH932" s="46"/>
      <c r="BI932" s="46"/>
      <c r="BJ932" s="46"/>
      <c r="BK932" s="46"/>
      <c r="BL932" s="46"/>
      <c r="BN932" s="46"/>
      <c r="BO932" s="46"/>
      <c r="BP932" s="46"/>
      <c r="BQ932" s="94"/>
      <c r="BR932" s="46"/>
      <c r="BS932" s="46"/>
      <c r="BT932" s="46"/>
      <c r="BU932" s="46"/>
      <c r="BV932" s="46"/>
      <c r="BW932" s="46"/>
    </row>
    <row r="933" spans="2:75">
      <c r="B933" s="46"/>
      <c r="C933" s="46"/>
      <c r="D933" s="46"/>
      <c r="E933" s="46"/>
      <c r="F933" s="46"/>
      <c r="G933" s="46"/>
      <c r="H933" s="46"/>
      <c r="BA933" s="46"/>
      <c r="BB933" s="46"/>
      <c r="BC933" s="46"/>
      <c r="BD933" s="46"/>
      <c r="BE933" s="46"/>
      <c r="BF933" s="46"/>
      <c r="BG933" s="46"/>
      <c r="BH933" s="46"/>
      <c r="BI933" s="46"/>
      <c r="BJ933" s="46"/>
      <c r="BK933" s="46"/>
      <c r="BL933" s="46"/>
      <c r="BN933" s="46"/>
      <c r="BO933" s="46"/>
      <c r="BP933" s="46"/>
      <c r="BQ933" s="94"/>
      <c r="BR933" s="46"/>
      <c r="BS933" s="46"/>
      <c r="BT933" s="46"/>
      <c r="BU933" s="46"/>
      <c r="BV933" s="46"/>
      <c r="BW933" s="46"/>
    </row>
    <row r="934" spans="2:75">
      <c r="B934" s="46"/>
      <c r="C934" s="46"/>
      <c r="D934" s="46"/>
      <c r="E934" s="46"/>
      <c r="F934" s="46"/>
      <c r="G934" s="46"/>
      <c r="H934" s="46"/>
      <c r="BA934" s="46"/>
      <c r="BB934" s="46"/>
      <c r="BC934" s="46"/>
      <c r="BD934" s="46"/>
      <c r="BE934" s="46"/>
      <c r="BF934" s="46"/>
      <c r="BG934" s="46"/>
      <c r="BH934" s="46"/>
      <c r="BI934" s="46"/>
      <c r="BJ934" s="46"/>
      <c r="BK934" s="46"/>
      <c r="BL934" s="46"/>
      <c r="BN934" s="46"/>
      <c r="BO934" s="46"/>
      <c r="BP934" s="46"/>
      <c r="BQ934" s="94"/>
      <c r="BR934" s="46"/>
      <c r="BS934" s="46"/>
      <c r="BT934" s="46"/>
      <c r="BU934" s="46"/>
      <c r="BV934" s="46"/>
      <c r="BW934" s="46"/>
    </row>
    <row r="935" spans="2:75">
      <c r="B935" s="46"/>
      <c r="C935" s="46"/>
      <c r="D935" s="46"/>
      <c r="E935" s="46"/>
      <c r="F935" s="46"/>
      <c r="G935" s="46"/>
      <c r="H935" s="46"/>
      <c r="BA935" s="46"/>
      <c r="BB935" s="46"/>
      <c r="BC935" s="46"/>
      <c r="BD935" s="46"/>
      <c r="BE935" s="46"/>
      <c r="BF935" s="46"/>
      <c r="BG935" s="46"/>
      <c r="BH935" s="46"/>
      <c r="BI935" s="46"/>
      <c r="BJ935" s="46"/>
      <c r="BK935" s="46"/>
      <c r="BL935" s="46"/>
      <c r="BN935" s="46"/>
      <c r="BO935" s="46"/>
      <c r="BP935" s="46"/>
      <c r="BQ935" s="94"/>
      <c r="BR935" s="46"/>
      <c r="BS935" s="46"/>
      <c r="BT935" s="46"/>
      <c r="BU935" s="46"/>
      <c r="BV935" s="46"/>
      <c r="BW935" s="46"/>
    </row>
    <row r="936" spans="2:75">
      <c r="B936" s="46"/>
      <c r="C936" s="46"/>
      <c r="D936" s="46"/>
      <c r="E936" s="46"/>
      <c r="F936" s="46"/>
      <c r="G936" s="46"/>
      <c r="H936" s="46"/>
      <c r="BA936" s="46"/>
      <c r="BB936" s="46"/>
      <c r="BC936" s="46"/>
      <c r="BD936" s="46"/>
      <c r="BE936" s="46"/>
      <c r="BF936" s="46"/>
      <c r="BG936" s="46"/>
      <c r="BH936" s="46"/>
      <c r="BI936" s="46"/>
      <c r="BJ936" s="46"/>
      <c r="BK936" s="46"/>
      <c r="BL936" s="46"/>
      <c r="BN936" s="46"/>
      <c r="BO936" s="46"/>
      <c r="BP936" s="46"/>
      <c r="BQ936" s="94"/>
      <c r="BR936" s="46"/>
      <c r="BS936" s="46"/>
      <c r="BT936" s="46"/>
      <c r="BU936" s="46"/>
      <c r="BV936" s="46"/>
      <c r="BW936" s="46"/>
    </row>
    <row r="937" spans="2:75">
      <c r="B937" s="46"/>
      <c r="C937" s="46"/>
      <c r="D937" s="46"/>
      <c r="E937" s="46"/>
      <c r="F937" s="46"/>
      <c r="G937" s="46"/>
      <c r="H937" s="46"/>
      <c r="BA937" s="46"/>
      <c r="BB937" s="46"/>
      <c r="BC937" s="46"/>
      <c r="BD937" s="46"/>
      <c r="BE937" s="46"/>
      <c r="BF937" s="46"/>
      <c r="BG937" s="46"/>
      <c r="BH937" s="46"/>
      <c r="BI937" s="46"/>
      <c r="BJ937" s="46"/>
      <c r="BK937" s="46"/>
      <c r="BL937" s="46"/>
      <c r="BN937" s="46"/>
      <c r="BO937" s="46"/>
      <c r="BP937" s="46"/>
      <c r="BQ937" s="94"/>
      <c r="BR937" s="46"/>
      <c r="BS937" s="46"/>
      <c r="BT937" s="46"/>
      <c r="BU937" s="46"/>
      <c r="BV937" s="46"/>
      <c r="BW937" s="46"/>
    </row>
    <row r="938" spans="2:75">
      <c r="B938" s="46"/>
      <c r="C938" s="46"/>
      <c r="D938" s="46"/>
      <c r="E938" s="46"/>
      <c r="F938" s="46"/>
      <c r="G938" s="46"/>
      <c r="H938" s="46"/>
      <c r="BA938" s="46"/>
      <c r="BB938" s="46"/>
      <c r="BC938" s="46"/>
      <c r="BD938" s="46"/>
      <c r="BE938" s="46"/>
      <c r="BF938" s="46"/>
      <c r="BG938" s="46"/>
      <c r="BH938" s="46"/>
      <c r="BI938" s="46"/>
      <c r="BJ938" s="46"/>
      <c r="BK938" s="46"/>
      <c r="BL938" s="46"/>
      <c r="BN938" s="46"/>
      <c r="BO938" s="46"/>
      <c r="BP938" s="46"/>
      <c r="BQ938" s="94"/>
      <c r="BR938" s="46"/>
      <c r="BS938" s="46"/>
      <c r="BT938" s="46"/>
      <c r="BU938" s="46"/>
      <c r="BV938" s="46"/>
      <c r="BW938" s="46"/>
    </row>
    <row r="939" spans="2:75">
      <c r="B939" s="46"/>
      <c r="C939" s="46"/>
      <c r="D939" s="46"/>
      <c r="E939" s="46"/>
      <c r="F939" s="46"/>
      <c r="G939" s="46"/>
      <c r="H939" s="46"/>
      <c r="BA939" s="46"/>
      <c r="BB939" s="46"/>
      <c r="BC939" s="46"/>
      <c r="BD939" s="46"/>
      <c r="BE939" s="46"/>
      <c r="BF939" s="46"/>
      <c r="BG939" s="46"/>
      <c r="BH939" s="46"/>
      <c r="BI939" s="46"/>
      <c r="BJ939" s="46"/>
      <c r="BK939" s="46"/>
      <c r="BL939" s="46"/>
      <c r="BN939" s="46"/>
      <c r="BO939" s="46"/>
      <c r="BP939" s="46"/>
      <c r="BQ939" s="94"/>
      <c r="BR939" s="46"/>
      <c r="BS939" s="46"/>
      <c r="BT939" s="46"/>
      <c r="BU939" s="46"/>
      <c r="BV939" s="46"/>
      <c r="BW939" s="46"/>
    </row>
    <row r="940" spans="2:75">
      <c r="B940" s="46"/>
      <c r="C940" s="46"/>
      <c r="D940" s="46"/>
      <c r="E940" s="46"/>
      <c r="F940" s="46"/>
      <c r="G940" s="46"/>
      <c r="H940" s="46"/>
      <c r="BA940" s="46"/>
      <c r="BB940" s="46"/>
      <c r="BC940" s="46"/>
      <c r="BD940" s="46"/>
      <c r="BE940" s="46"/>
      <c r="BF940" s="46"/>
      <c r="BG940" s="46"/>
      <c r="BH940" s="46"/>
      <c r="BI940" s="46"/>
      <c r="BJ940" s="46"/>
      <c r="BK940" s="46"/>
      <c r="BL940" s="46"/>
      <c r="BN940" s="46"/>
      <c r="BO940" s="46"/>
      <c r="BP940" s="46"/>
      <c r="BQ940" s="94"/>
      <c r="BR940" s="46"/>
      <c r="BS940" s="46"/>
      <c r="BT940" s="46"/>
      <c r="BU940" s="46"/>
      <c r="BV940" s="46"/>
      <c r="BW940" s="46"/>
    </row>
    <row r="941" spans="2:75">
      <c r="B941" s="46"/>
      <c r="C941" s="46"/>
      <c r="D941" s="46"/>
      <c r="E941" s="46"/>
      <c r="F941" s="46"/>
      <c r="G941" s="46"/>
      <c r="H941" s="46"/>
      <c r="BA941" s="46"/>
      <c r="BB941" s="46"/>
      <c r="BC941" s="46"/>
      <c r="BD941" s="46"/>
      <c r="BE941" s="46"/>
      <c r="BF941" s="46"/>
      <c r="BG941" s="46"/>
      <c r="BH941" s="46"/>
      <c r="BI941" s="46"/>
      <c r="BJ941" s="46"/>
      <c r="BK941" s="46"/>
      <c r="BL941" s="46"/>
      <c r="BN941" s="46"/>
      <c r="BO941" s="46"/>
      <c r="BP941" s="46"/>
      <c r="BQ941" s="94"/>
      <c r="BR941" s="46"/>
      <c r="BS941" s="46"/>
      <c r="BT941" s="46"/>
      <c r="BU941" s="46"/>
      <c r="BV941" s="46"/>
      <c r="BW941" s="46"/>
    </row>
    <row r="942" spans="2:75">
      <c r="B942" s="46"/>
      <c r="C942" s="46"/>
      <c r="D942" s="46"/>
      <c r="E942" s="46"/>
      <c r="F942" s="46"/>
      <c r="G942" s="46"/>
      <c r="H942" s="46"/>
      <c r="BA942" s="46"/>
      <c r="BB942" s="46"/>
      <c r="BC942" s="46"/>
      <c r="BD942" s="46"/>
      <c r="BE942" s="46"/>
      <c r="BF942" s="46"/>
      <c r="BG942" s="46"/>
      <c r="BH942" s="46"/>
      <c r="BI942" s="46"/>
      <c r="BJ942" s="46"/>
      <c r="BK942" s="46"/>
      <c r="BL942" s="46"/>
      <c r="BN942" s="46"/>
      <c r="BO942" s="46"/>
      <c r="BP942" s="46"/>
      <c r="BQ942" s="94"/>
      <c r="BR942" s="46"/>
      <c r="BS942" s="46"/>
      <c r="BT942" s="46"/>
      <c r="BU942" s="46"/>
      <c r="BV942" s="46"/>
      <c r="BW942" s="46"/>
    </row>
    <row r="943" spans="2:75">
      <c r="B943" s="46"/>
      <c r="C943" s="46"/>
      <c r="D943" s="46"/>
      <c r="E943" s="46"/>
      <c r="F943" s="46"/>
      <c r="G943" s="46"/>
      <c r="H943" s="46"/>
      <c r="BA943" s="46"/>
      <c r="BB943" s="46"/>
      <c r="BC943" s="46"/>
      <c r="BD943" s="46"/>
      <c r="BE943" s="46"/>
      <c r="BF943" s="46"/>
      <c r="BG943" s="46"/>
      <c r="BH943" s="46"/>
      <c r="BI943" s="46"/>
      <c r="BJ943" s="46"/>
      <c r="BK943" s="46"/>
      <c r="BL943" s="46"/>
      <c r="BN943" s="46"/>
      <c r="BO943" s="46"/>
      <c r="BP943" s="46"/>
      <c r="BQ943" s="94"/>
      <c r="BR943" s="46"/>
      <c r="BS943" s="46"/>
      <c r="BT943" s="46"/>
      <c r="BU943" s="46"/>
      <c r="BV943" s="46"/>
      <c r="BW943" s="46"/>
    </row>
    <row r="944" spans="2:75">
      <c r="B944" s="46"/>
      <c r="C944" s="46"/>
      <c r="D944" s="46"/>
      <c r="E944" s="46"/>
      <c r="F944" s="46"/>
      <c r="G944" s="46"/>
      <c r="H944" s="46"/>
      <c r="BA944" s="46"/>
      <c r="BB944" s="46"/>
      <c r="BC944" s="46"/>
      <c r="BD944" s="46"/>
      <c r="BE944" s="46"/>
      <c r="BF944" s="46"/>
      <c r="BG944" s="46"/>
      <c r="BH944" s="46"/>
      <c r="BI944" s="46"/>
      <c r="BJ944" s="46"/>
      <c r="BK944" s="46"/>
      <c r="BL944" s="46"/>
      <c r="BN944" s="46"/>
      <c r="BO944" s="46"/>
      <c r="BP944" s="46"/>
      <c r="BQ944" s="94"/>
      <c r="BR944" s="46"/>
      <c r="BS944" s="46"/>
      <c r="BT944" s="46"/>
      <c r="BU944" s="46"/>
      <c r="BV944" s="46"/>
      <c r="BW944" s="46"/>
    </row>
    <row r="945" spans="2:75">
      <c r="B945" s="46"/>
      <c r="C945" s="46"/>
      <c r="D945" s="46"/>
      <c r="E945" s="46"/>
      <c r="F945" s="46"/>
      <c r="G945" s="46"/>
      <c r="H945" s="46"/>
      <c r="BA945" s="46"/>
      <c r="BB945" s="46"/>
      <c r="BC945" s="46"/>
      <c r="BD945" s="46"/>
      <c r="BE945" s="46"/>
      <c r="BF945" s="46"/>
      <c r="BG945" s="46"/>
      <c r="BH945" s="46"/>
      <c r="BI945" s="46"/>
      <c r="BJ945" s="46"/>
      <c r="BK945" s="46"/>
      <c r="BL945" s="46"/>
      <c r="BN945" s="46"/>
      <c r="BO945" s="46"/>
      <c r="BP945" s="46"/>
      <c r="BQ945" s="94"/>
      <c r="BR945" s="46"/>
      <c r="BS945" s="46"/>
      <c r="BT945" s="46"/>
      <c r="BU945" s="46"/>
      <c r="BV945" s="46"/>
      <c r="BW945" s="46"/>
    </row>
    <row r="946" spans="2:75">
      <c r="B946" s="46"/>
      <c r="C946" s="46"/>
      <c r="D946" s="46"/>
      <c r="E946" s="46"/>
      <c r="F946" s="46"/>
      <c r="G946" s="46"/>
      <c r="H946" s="46"/>
      <c r="BA946" s="46"/>
      <c r="BB946" s="46"/>
      <c r="BC946" s="46"/>
      <c r="BD946" s="46"/>
      <c r="BE946" s="46"/>
      <c r="BF946" s="46"/>
      <c r="BG946" s="46"/>
      <c r="BH946" s="46"/>
      <c r="BI946" s="46"/>
      <c r="BJ946" s="46"/>
      <c r="BK946" s="46"/>
      <c r="BL946" s="46"/>
      <c r="BN946" s="46"/>
      <c r="BO946" s="46"/>
      <c r="BP946" s="46"/>
      <c r="BQ946" s="94"/>
      <c r="BR946" s="46"/>
      <c r="BS946" s="46"/>
      <c r="BT946" s="46"/>
      <c r="BU946" s="46"/>
      <c r="BV946" s="46"/>
      <c r="BW946" s="46"/>
    </row>
    <row r="947" spans="2:75">
      <c r="B947" s="46"/>
      <c r="C947" s="46"/>
      <c r="D947" s="46"/>
      <c r="E947" s="46"/>
      <c r="F947" s="46"/>
      <c r="G947" s="46"/>
      <c r="H947" s="46"/>
      <c r="BA947" s="46"/>
      <c r="BB947" s="46"/>
      <c r="BC947" s="46"/>
      <c r="BD947" s="46"/>
      <c r="BE947" s="46"/>
      <c r="BF947" s="46"/>
      <c r="BG947" s="46"/>
      <c r="BH947" s="46"/>
      <c r="BI947" s="46"/>
      <c r="BJ947" s="46"/>
      <c r="BK947" s="46"/>
      <c r="BL947" s="46"/>
      <c r="BN947" s="46"/>
      <c r="BO947" s="46"/>
      <c r="BP947" s="46"/>
      <c r="BQ947" s="94"/>
      <c r="BR947" s="46"/>
      <c r="BS947" s="46"/>
      <c r="BT947" s="46"/>
      <c r="BU947" s="46"/>
      <c r="BV947" s="46"/>
      <c r="BW947" s="46"/>
    </row>
    <row r="948" spans="2:75">
      <c r="B948" s="46"/>
      <c r="C948" s="46"/>
      <c r="D948" s="46"/>
      <c r="E948" s="46"/>
      <c r="F948" s="46"/>
      <c r="G948" s="46"/>
      <c r="H948" s="46"/>
      <c r="BA948" s="46"/>
      <c r="BB948" s="46"/>
      <c r="BC948" s="46"/>
      <c r="BD948" s="46"/>
      <c r="BE948" s="46"/>
      <c r="BF948" s="46"/>
      <c r="BG948" s="46"/>
      <c r="BH948" s="46"/>
      <c r="BI948" s="46"/>
      <c r="BJ948" s="46"/>
      <c r="BK948" s="46"/>
      <c r="BL948" s="46"/>
      <c r="BN948" s="46"/>
      <c r="BO948" s="46"/>
      <c r="BP948" s="46"/>
      <c r="BQ948" s="94"/>
      <c r="BR948" s="46"/>
      <c r="BS948" s="46"/>
      <c r="BT948" s="46"/>
      <c r="BU948" s="46"/>
      <c r="BV948" s="46"/>
      <c r="BW948" s="46"/>
    </row>
    <row r="949" spans="2:75">
      <c r="B949" s="46"/>
      <c r="C949" s="46"/>
      <c r="D949" s="46"/>
      <c r="E949" s="46"/>
      <c r="F949" s="46"/>
      <c r="G949" s="46"/>
      <c r="H949" s="46"/>
      <c r="BA949" s="46"/>
      <c r="BB949" s="46"/>
      <c r="BC949" s="46"/>
      <c r="BD949" s="46"/>
      <c r="BE949" s="46"/>
      <c r="BF949" s="46"/>
      <c r="BG949" s="46"/>
      <c r="BH949" s="46"/>
      <c r="BI949" s="46"/>
      <c r="BJ949" s="46"/>
      <c r="BK949" s="46"/>
      <c r="BL949" s="46"/>
      <c r="BN949" s="46"/>
      <c r="BO949" s="46"/>
      <c r="BP949" s="46"/>
      <c r="BQ949" s="94"/>
      <c r="BR949" s="46"/>
      <c r="BS949" s="46"/>
      <c r="BT949" s="46"/>
      <c r="BU949" s="46"/>
      <c r="BV949" s="46"/>
      <c r="BW949" s="46"/>
    </row>
    <row r="950" spans="2:75">
      <c r="B950" s="46"/>
      <c r="C950" s="46"/>
      <c r="D950" s="46"/>
      <c r="E950" s="46"/>
      <c r="F950" s="46"/>
      <c r="G950" s="46"/>
      <c r="H950" s="46"/>
      <c r="BA950" s="46"/>
      <c r="BB950" s="46"/>
      <c r="BC950" s="46"/>
      <c r="BD950" s="46"/>
      <c r="BE950" s="46"/>
      <c r="BF950" s="46"/>
      <c r="BG950" s="46"/>
      <c r="BH950" s="46"/>
      <c r="BI950" s="46"/>
      <c r="BJ950" s="46"/>
      <c r="BK950" s="46"/>
      <c r="BL950" s="46"/>
      <c r="BN950" s="46"/>
      <c r="BO950" s="46"/>
      <c r="BP950" s="46"/>
      <c r="BQ950" s="94"/>
      <c r="BR950" s="46"/>
      <c r="BS950" s="46"/>
      <c r="BT950" s="46"/>
      <c r="BU950" s="46"/>
      <c r="BV950" s="46"/>
      <c r="BW950" s="46"/>
    </row>
    <row r="951" spans="2:75">
      <c r="B951" s="46"/>
      <c r="C951" s="46"/>
      <c r="D951" s="46"/>
      <c r="E951" s="46"/>
      <c r="F951" s="46"/>
      <c r="G951" s="46"/>
      <c r="H951" s="46"/>
      <c r="BA951" s="46"/>
      <c r="BB951" s="46"/>
      <c r="BC951" s="46"/>
      <c r="BD951" s="46"/>
      <c r="BE951" s="46"/>
      <c r="BF951" s="46"/>
      <c r="BG951" s="46"/>
      <c r="BH951" s="46"/>
      <c r="BI951" s="46"/>
      <c r="BJ951" s="46"/>
      <c r="BK951" s="46"/>
      <c r="BL951" s="46"/>
      <c r="BN951" s="46"/>
      <c r="BO951" s="46"/>
      <c r="BP951" s="46"/>
      <c r="BQ951" s="94"/>
      <c r="BR951" s="46"/>
      <c r="BS951" s="46"/>
      <c r="BT951" s="46"/>
      <c r="BU951" s="46"/>
      <c r="BV951" s="46"/>
      <c r="BW951" s="46"/>
    </row>
    <row r="952" spans="2:75">
      <c r="B952" s="46"/>
      <c r="C952" s="46"/>
      <c r="D952" s="46"/>
      <c r="E952" s="46"/>
      <c r="F952" s="46"/>
      <c r="G952" s="46"/>
      <c r="H952" s="46"/>
      <c r="BA952" s="46"/>
      <c r="BB952" s="46"/>
      <c r="BC952" s="46"/>
      <c r="BD952" s="46"/>
      <c r="BE952" s="46"/>
      <c r="BF952" s="46"/>
      <c r="BG952" s="46"/>
      <c r="BH952" s="46"/>
      <c r="BI952" s="46"/>
      <c r="BJ952" s="46"/>
      <c r="BK952" s="46"/>
      <c r="BL952" s="46"/>
      <c r="BN952" s="46"/>
      <c r="BO952" s="46"/>
      <c r="BP952" s="46"/>
      <c r="BQ952" s="94"/>
      <c r="BR952" s="46"/>
      <c r="BS952" s="46"/>
      <c r="BT952" s="46"/>
      <c r="BU952" s="46"/>
      <c r="BV952" s="46"/>
      <c r="BW952" s="46"/>
    </row>
    <row r="953" spans="2:75">
      <c r="B953" s="46"/>
      <c r="C953" s="46"/>
      <c r="D953" s="46"/>
      <c r="E953" s="46"/>
      <c r="F953" s="46"/>
      <c r="G953" s="46"/>
      <c r="H953" s="46"/>
      <c r="BA953" s="46"/>
      <c r="BB953" s="46"/>
      <c r="BC953" s="46"/>
      <c r="BD953" s="46"/>
      <c r="BE953" s="46"/>
      <c r="BF953" s="46"/>
      <c r="BG953" s="46"/>
      <c r="BH953" s="46"/>
      <c r="BI953" s="46"/>
      <c r="BJ953" s="46"/>
      <c r="BK953" s="46"/>
      <c r="BL953" s="46"/>
      <c r="BN953" s="46"/>
      <c r="BO953" s="46"/>
      <c r="BP953" s="46"/>
      <c r="BQ953" s="94"/>
      <c r="BR953" s="46"/>
      <c r="BS953" s="46"/>
      <c r="BT953" s="46"/>
      <c r="BU953" s="46"/>
      <c r="BV953" s="46"/>
      <c r="BW953" s="46"/>
    </row>
    <row r="954" spans="2:75">
      <c r="B954" s="46"/>
      <c r="C954" s="46"/>
      <c r="D954" s="46"/>
      <c r="E954" s="46"/>
      <c r="F954" s="46"/>
      <c r="G954" s="46"/>
      <c r="H954" s="46"/>
      <c r="BA954" s="46"/>
      <c r="BB954" s="46"/>
      <c r="BC954" s="46"/>
      <c r="BD954" s="46"/>
      <c r="BE954" s="46"/>
      <c r="BF954" s="46"/>
      <c r="BG954" s="46"/>
      <c r="BH954" s="46"/>
      <c r="BI954" s="46"/>
      <c r="BJ954" s="46"/>
      <c r="BK954" s="46"/>
      <c r="BL954" s="46"/>
      <c r="BN954" s="46"/>
      <c r="BO954" s="46"/>
      <c r="BP954" s="46"/>
      <c r="BQ954" s="94"/>
      <c r="BR954" s="46"/>
      <c r="BS954" s="46"/>
      <c r="BT954" s="46"/>
      <c r="BU954" s="46"/>
      <c r="BV954" s="46"/>
      <c r="BW954" s="46"/>
    </row>
    <row r="955" spans="2:75">
      <c r="B955" s="46"/>
      <c r="C955" s="46"/>
      <c r="D955" s="46"/>
      <c r="E955" s="46"/>
      <c r="F955" s="46"/>
      <c r="G955" s="46"/>
      <c r="H955" s="46"/>
      <c r="BA955" s="46"/>
      <c r="BB955" s="46"/>
      <c r="BC955" s="46"/>
      <c r="BD955" s="46"/>
      <c r="BE955" s="46"/>
      <c r="BF955" s="46"/>
      <c r="BG955" s="46"/>
      <c r="BH955" s="46"/>
      <c r="BI955" s="46"/>
      <c r="BJ955" s="46"/>
      <c r="BK955" s="46"/>
      <c r="BL955" s="46"/>
      <c r="BN955" s="46"/>
      <c r="BO955" s="46"/>
      <c r="BP955" s="46"/>
      <c r="BQ955" s="94"/>
      <c r="BR955" s="46"/>
      <c r="BS955" s="46"/>
      <c r="BT955" s="46"/>
      <c r="BU955" s="46"/>
      <c r="BV955" s="46"/>
      <c r="BW955" s="46"/>
    </row>
    <row r="956" spans="2:75">
      <c r="B956" s="46"/>
      <c r="C956" s="46"/>
      <c r="D956" s="46"/>
      <c r="E956" s="46"/>
      <c r="F956" s="46"/>
      <c r="G956" s="46"/>
      <c r="H956" s="46"/>
      <c r="BA956" s="46"/>
      <c r="BB956" s="46"/>
      <c r="BC956" s="46"/>
      <c r="BD956" s="46"/>
      <c r="BE956" s="46"/>
      <c r="BF956" s="46"/>
      <c r="BG956" s="46"/>
      <c r="BH956" s="46"/>
      <c r="BI956" s="46"/>
      <c r="BJ956" s="46"/>
      <c r="BK956" s="46"/>
      <c r="BL956" s="46"/>
      <c r="BN956" s="46"/>
      <c r="BO956" s="46"/>
      <c r="BP956" s="46"/>
      <c r="BQ956" s="94"/>
      <c r="BR956" s="46"/>
      <c r="BS956" s="46"/>
      <c r="BT956" s="46"/>
      <c r="BU956" s="46"/>
      <c r="BV956" s="46"/>
      <c r="BW956" s="46"/>
    </row>
    <row r="957" spans="2:75">
      <c r="B957" s="46"/>
      <c r="C957" s="46"/>
      <c r="D957" s="46"/>
      <c r="E957" s="46"/>
      <c r="F957" s="46"/>
      <c r="G957" s="46"/>
      <c r="H957" s="46"/>
      <c r="BA957" s="46"/>
      <c r="BB957" s="46"/>
      <c r="BC957" s="46"/>
      <c r="BD957" s="46"/>
      <c r="BE957" s="46"/>
      <c r="BF957" s="46"/>
      <c r="BG957" s="46"/>
      <c r="BH957" s="46"/>
      <c r="BI957" s="46"/>
      <c r="BJ957" s="46"/>
      <c r="BK957" s="46"/>
      <c r="BL957" s="46"/>
      <c r="BN957" s="46"/>
      <c r="BO957" s="46"/>
      <c r="BP957" s="46"/>
      <c r="BQ957" s="94"/>
      <c r="BR957" s="46"/>
      <c r="BS957" s="46"/>
      <c r="BT957" s="46"/>
      <c r="BU957" s="46"/>
      <c r="BV957" s="46"/>
      <c r="BW957" s="46"/>
    </row>
    <row r="958" spans="2:75">
      <c r="B958" s="46"/>
      <c r="C958" s="46"/>
      <c r="D958" s="46"/>
      <c r="E958" s="46"/>
      <c r="F958" s="46"/>
      <c r="G958" s="46"/>
      <c r="H958" s="46"/>
      <c r="BA958" s="46"/>
      <c r="BB958" s="46"/>
      <c r="BC958" s="46"/>
      <c r="BD958" s="46"/>
      <c r="BE958" s="46"/>
      <c r="BF958" s="46"/>
      <c r="BG958" s="46"/>
      <c r="BH958" s="46"/>
      <c r="BI958" s="46"/>
      <c r="BJ958" s="46"/>
      <c r="BK958" s="46"/>
      <c r="BL958" s="46"/>
      <c r="BN958" s="46"/>
      <c r="BO958" s="46"/>
      <c r="BP958" s="46"/>
      <c r="BQ958" s="94"/>
      <c r="BR958" s="46"/>
      <c r="BS958" s="46"/>
      <c r="BT958" s="46"/>
      <c r="BU958" s="46"/>
      <c r="BV958" s="46"/>
      <c r="BW958" s="46"/>
    </row>
    <row r="959" spans="2:75">
      <c r="B959" s="46"/>
      <c r="C959" s="46"/>
      <c r="D959" s="46"/>
      <c r="E959" s="46"/>
      <c r="F959" s="46"/>
      <c r="G959" s="46"/>
      <c r="H959" s="46"/>
      <c r="BA959" s="46"/>
      <c r="BB959" s="46"/>
      <c r="BC959" s="46"/>
      <c r="BD959" s="46"/>
      <c r="BE959" s="46"/>
      <c r="BF959" s="46"/>
      <c r="BG959" s="46"/>
      <c r="BH959" s="46"/>
      <c r="BI959" s="46"/>
      <c r="BJ959" s="46"/>
      <c r="BK959" s="46"/>
      <c r="BL959" s="46"/>
      <c r="BN959" s="46"/>
      <c r="BO959" s="46"/>
      <c r="BP959" s="46"/>
      <c r="BQ959" s="94"/>
      <c r="BR959" s="46"/>
      <c r="BS959" s="46"/>
      <c r="BT959" s="46"/>
      <c r="BU959" s="46"/>
      <c r="BV959" s="46"/>
      <c r="BW959" s="46"/>
    </row>
    <row r="960" spans="2:75">
      <c r="B960" s="46"/>
      <c r="C960" s="46"/>
      <c r="D960" s="46"/>
      <c r="E960" s="46"/>
      <c r="F960" s="46"/>
      <c r="G960" s="46"/>
      <c r="H960" s="46"/>
      <c r="BA960" s="46"/>
      <c r="BB960" s="46"/>
      <c r="BC960" s="46"/>
      <c r="BD960" s="46"/>
      <c r="BE960" s="46"/>
      <c r="BF960" s="46"/>
      <c r="BG960" s="46"/>
      <c r="BH960" s="46"/>
      <c r="BI960" s="46"/>
      <c r="BJ960" s="46"/>
      <c r="BK960" s="46"/>
      <c r="BL960" s="46"/>
      <c r="BN960" s="46"/>
      <c r="BO960" s="46"/>
      <c r="BP960" s="46"/>
      <c r="BQ960" s="94"/>
      <c r="BR960" s="46"/>
      <c r="BS960" s="46"/>
      <c r="BT960" s="46"/>
      <c r="BU960" s="46"/>
      <c r="BV960" s="46"/>
      <c r="BW960" s="46"/>
    </row>
    <row r="961" spans="2:75">
      <c r="B961" s="46"/>
      <c r="C961" s="46"/>
      <c r="D961" s="46"/>
      <c r="E961" s="46"/>
      <c r="F961" s="46"/>
      <c r="G961" s="46"/>
      <c r="H961" s="46"/>
      <c r="BA961" s="46"/>
      <c r="BB961" s="46"/>
      <c r="BC961" s="46"/>
      <c r="BD961" s="46"/>
      <c r="BE961" s="46"/>
      <c r="BF961" s="46"/>
      <c r="BG961" s="46"/>
      <c r="BH961" s="46"/>
      <c r="BI961" s="46"/>
      <c r="BJ961" s="46"/>
      <c r="BK961" s="46"/>
      <c r="BL961" s="46"/>
      <c r="BN961" s="46"/>
      <c r="BO961" s="46"/>
      <c r="BP961" s="46"/>
      <c r="BQ961" s="94"/>
      <c r="BR961" s="46"/>
      <c r="BS961" s="46"/>
      <c r="BT961" s="46"/>
      <c r="BU961" s="46"/>
      <c r="BV961" s="46"/>
      <c r="BW961" s="46"/>
    </row>
    <row r="962" spans="2:75">
      <c r="B962" s="46"/>
      <c r="C962" s="46"/>
      <c r="D962" s="46"/>
      <c r="E962" s="46"/>
      <c r="F962" s="46"/>
      <c r="G962" s="46"/>
      <c r="H962" s="46"/>
      <c r="BA962" s="46"/>
      <c r="BB962" s="46"/>
      <c r="BC962" s="46"/>
      <c r="BD962" s="46"/>
      <c r="BE962" s="46"/>
      <c r="BF962" s="46"/>
      <c r="BG962" s="46"/>
      <c r="BH962" s="46"/>
      <c r="BI962" s="46"/>
      <c r="BJ962" s="46"/>
      <c r="BK962" s="46"/>
      <c r="BL962" s="46"/>
      <c r="BN962" s="46"/>
      <c r="BO962" s="46"/>
      <c r="BP962" s="46"/>
      <c r="BQ962" s="94"/>
      <c r="BR962" s="46"/>
      <c r="BS962" s="46"/>
      <c r="BT962" s="46"/>
      <c r="BU962" s="46"/>
      <c r="BV962" s="46"/>
      <c r="BW962" s="46"/>
    </row>
    <row r="963" spans="2:75">
      <c r="B963" s="46"/>
      <c r="C963" s="46"/>
      <c r="D963" s="46"/>
      <c r="E963" s="46"/>
      <c r="F963" s="46"/>
      <c r="G963" s="46"/>
      <c r="H963" s="46"/>
      <c r="BA963" s="46"/>
      <c r="BB963" s="46"/>
      <c r="BC963" s="46"/>
      <c r="BD963" s="46"/>
      <c r="BE963" s="46"/>
      <c r="BF963" s="46"/>
      <c r="BG963" s="46"/>
      <c r="BH963" s="46"/>
      <c r="BI963" s="46"/>
      <c r="BJ963" s="46"/>
      <c r="BK963" s="46"/>
      <c r="BL963" s="46"/>
      <c r="BN963" s="46"/>
      <c r="BO963" s="46"/>
      <c r="BP963" s="46"/>
      <c r="BQ963" s="94"/>
      <c r="BR963" s="46"/>
      <c r="BS963" s="46"/>
      <c r="BT963" s="46"/>
      <c r="BU963" s="46"/>
      <c r="BV963" s="46"/>
      <c r="BW963" s="46"/>
    </row>
    <row r="964" spans="2:75">
      <c r="B964" s="46"/>
      <c r="C964" s="46"/>
      <c r="D964" s="46"/>
      <c r="E964" s="46"/>
      <c r="F964" s="46"/>
      <c r="G964" s="46"/>
      <c r="H964" s="46"/>
      <c r="BA964" s="46"/>
      <c r="BB964" s="46"/>
      <c r="BC964" s="46"/>
      <c r="BD964" s="46"/>
      <c r="BE964" s="46"/>
      <c r="BF964" s="46"/>
      <c r="BG964" s="46"/>
      <c r="BH964" s="46"/>
      <c r="BI964" s="46"/>
      <c r="BJ964" s="46"/>
      <c r="BK964" s="46"/>
      <c r="BL964" s="46"/>
      <c r="BN964" s="46"/>
      <c r="BO964" s="46"/>
      <c r="BP964" s="46"/>
      <c r="BQ964" s="94"/>
      <c r="BR964" s="46"/>
      <c r="BS964" s="46"/>
      <c r="BT964" s="46"/>
      <c r="BU964" s="46"/>
      <c r="BV964" s="46"/>
      <c r="BW964" s="46"/>
    </row>
    <row r="965" spans="2:75">
      <c r="B965" s="46"/>
      <c r="C965" s="46"/>
      <c r="D965" s="46"/>
      <c r="E965" s="46"/>
      <c r="F965" s="46"/>
      <c r="G965" s="46"/>
      <c r="H965" s="46"/>
      <c r="BA965" s="46"/>
      <c r="BB965" s="46"/>
      <c r="BC965" s="46"/>
      <c r="BD965" s="46"/>
      <c r="BE965" s="46"/>
      <c r="BF965" s="46"/>
      <c r="BG965" s="46"/>
      <c r="BH965" s="46"/>
      <c r="BI965" s="46"/>
      <c r="BJ965" s="46"/>
      <c r="BK965" s="46"/>
      <c r="BL965" s="46"/>
      <c r="BN965" s="46"/>
      <c r="BO965" s="46"/>
      <c r="BP965" s="46"/>
      <c r="BQ965" s="94"/>
      <c r="BR965" s="46"/>
      <c r="BS965" s="46"/>
      <c r="BT965" s="46"/>
      <c r="BU965" s="46"/>
      <c r="BV965" s="46"/>
      <c r="BW965" s="46"/>
    </row>
    <row r="966" spans="2:75">
      <c r="B966" s="46"/>
      <c r="C966" s="46"/>
      <c r="D966" s="46"/>
      <c r="E966" s="46"/>
      <c r="F966" s="46"/>
      <c r="G966" s="46"/>
      <c r="H966" s="46"/>
      <c r="BA966" s="46"/>
      <c r="BB966" s="46"/>
      <c r="BC966" s="46"/>
      <c r="BD966" s="46"/>
      <c r="BE966" s="46"/>
      <c r="BF966" s="46"/>
      <c r="BG966" s="46"/>
      <c r="BH966" s="46"/>
      <c r="BI966" s="46"/>
      <c r="BJ966" s="46"/>
      <c r="BK966" s="46"/>
      <c r="BL966" s="46"/>
      <c r="BN966" s="46"/>
      <c r="BO966" s="46"/>
      <c r="BP966" s="46"/>
      <c r="BQ966" s="94"/>
      <c r="BR966" s="46"/>
      <c r="BS966" s="46"/>
      <c r="BT966" s="46"/>
      <c r="BU966" s="46"/>
      <c r="BV966" s="46"/>
      <c r="BW966" s="46"/>
    </row>
    <row r="967" spans="2:75">
      <c r="B967" s="46"/>
      <c r="C967" s="46"/>
      <c r="D967" s="46"/>
      <c r="E967" s="46"/>
      <c r="F967" s="46"/>
      <c r="G967" s="46"/>
      <c r="H967" s="46"/>
      <c r="BA967" s="46"/>
      <c r="BB967" s="46"/>
      <c r="BC967" s="46"/>
      <c r="BD967" s="46"/>
      <c r="BE967" s="46"/>
      <c r="BF967" s="46"/>
      <c r="BG967" s="46"/>
      <c r="BH967" s="46"/>
      <c r="BI967" s="46"/>
      <c r="BJ967" s="46"/>
      <c r="BK967" s="46"/>
      <c r="BL967" s="46"/>
      <c r="BN967" s="46"/>
      <c r="BO967" s="46"/>
      <c r="BP967" s="46"/>
      <c r="BQ967" s="94"/>
      <c r="BR967" s="46"/>
      <c r="BS967" s="46"/>
      <c r="BT967" s="46"/>
      <c r="BU967" s="46"/>
      <c r="BV967" s="46"/>
      <c r="BW967" s="46"/>
    </row>
    <row r="968" spans="2:75">
      <c r="B968" s="46"/>
      <c r="C968" s="46"/>
      <c r="D968" s="46"/>
      <c r="E968" s="46"/>
      <c r="F968" s="46"/>
      <c r="G968" s="46"/>
      <c r="H968" s="46"/>
      <c r="BA968" s="46"/>
      <c r="BB968" s="46"/>
      <c r="BC968" s="46"/>
      <c r="BD968" s="46"/>
      <c r="BE968" s="46"/>
      <c r="BF968" s="46"/>
      <c r="BG968" s="46"/>
      <c r="BH968" s="46"/>
      <c r="BI968" s="46"/>
      <c r="BJ968" s="46"/>
      <c r="BK968" s="46"/>
      <c r="BL968" s="46"/>
      <c r="BN968" s="46"/>
      <c r="BO968" s="46"/>
      <c r="BP968" s="46"/>
      <c r="BQ968" s="94"/>
      <c r="BR968" s="46"/>
      <c r="BS968" s="46"/>
      <c r="BT968" s="46"/>
      <c r="BU968" s="46"/>
      <c r="BV968" s="46"/>
      <c r="BW968" s="46"/>
    </row>
    <row r="969" spans="2:75">
      <c r="B969" s="46"/>
      <c r="C969" s="46"/>
      <c r="D969" s="46"/>
      <c r="E969" s="46"/>
      <c r="F969" s="46"/>
      <c r="G969" s="46"/>
      <c r="H969" s="46"/>
      <c r="BA969" s="46"/>
      <c r="BB969" s="46"/>
      <c r="BC969" s="46"/>
      <c r="BD969" s="46"/>
      <c r="BE969" s="46"/>
      <c r="BF969" s="46"/>
      <c r="BG969" s="46"/>
      <c r="BH969" s="46"/>
      <c r="BI969" s="46"/>
      <c r="BJ969" s="46"/>
      <c r="BK969" s="46"/>
      <c r="BL969" s="46"/>
      <c r="BN969" s="46"/>
      <c r="BO969" s="46"/>
      <c r="BP969" s="46"/>
      <c r="BQ969" s="94"/>
      <c r="BR969" s="46"/>
      <c r="BS969" s="46"/>
      <c r="BT969" s="46"/>
      <c r="BU969" s="46"/>
      <c r="BV969" s="46"/>
      <c r="BW969" s="46"/>
    </row>
    <row r="970" spans="2:75">
      <c r="B970" s="46"/>
      <c r="C970" s="46"/>
      <c r="D970" s="46"/>
      <c r="E970" s="46"/>
      <c r="F970" s="46"/>
      <c r="G970" s="46"/>
      <c r="H970" s="46"/>
      <c r="BA970" s="46"/>
      <c r="BB970" s="46"/>
      <c r="BC970" s="46"/>
      <c r="BD970" s="46"/>
      <c r="BE970" s="46"/>
      <c r="BF970" s="46"/>
      <c r="BG970" s="46"/>
      <c r="BH970" s="46"/>
      <c r="BI970" s="46"/>
      <c r="BJ970" s="46"/>
      <c r="BK970" s="46"/>
      <c r="BL970" s="46"/>
      <c r="BN970" s="46"/>
      <c r="BO970" s="46"/>
      <c r="BP970" s="46"/>
      <c r="BQ970" s="94"/>
      <c r="BR970" s="46"/>
      <c r="BS970" s="46"/>
      <c r="BT970" s="46"/>
      <c r="BU970" s="46"/>
      <c r="BV970" s="46"/>
      <c r="BW970" s="46"/>
    </row>
    <row r="971" spans="2:75">
      <c r="B971" s="46"/>
      <c r="C971" s="46"/>
      <c r="D971" s="46"/>
      <c r="E971" s="46"/>
      <c r="F971" s="46"/>
      <c r="G971" s="46"/>
      <c r="H971" s="46"/>
      <c r="BA971" s="46"/>
      <c r="BB971" s="46"/>
      <c r="BC971" s="46"/>
      <c r="BD971" s="46"/>
      <c r="BE971" s="46"/>
      <c r="BF971" s="46"/>
      <c r="BG971" s="46"/>
      <c r="BH971" s="46"/>
      <c r="BI971" s="46"/>
      <c r="BJ971" s="46"/>
      <c r="BK971" s="46"/>
      <c r="BL971" s="46"/>
      <c r="BN971" s="46"/>
      <c r="BO971" s="46"/>
      <c r="BP971" s="46"/>
      <c r="BQ971" s="94"/>
      <c r="BR971" s="46"/>
      <c r="BS971" s="46"/>
      <c r="BT971" s="46"/>
      <c r="BU971" s="46"/>
      <c r="BV971" s="46"/>
      <c r="BW971" s="46"/>
    </row>
    <row r="972" spans="2:75">
      <c r="B972" s="46"/>
      <c r="C972" s="46"/>
      <c r="D972" s="46"/>
      <c r="E972" s="46"/>
      <c r="F972" s="46"/>
      <c r="G972" s="46"/>
      <c r="H972" s="46"/>
      <c r="BA972" s="46"/>
      <c r="BB972" s="46"/>
      <c r="BC972" s="46"/>
      <c r="BD972" s="46"/>
      <c r="BE972" s="46"/>
      <c r="BF972" s="46"/>
      <c r="BG972" s="46"/>
      <c r="BH972" s="46"/>
      <c r="BI972" s="46"/>
      <c r="BJ972" s="46"/>
      <c r="BK972" s="46"/>
      <c r="BL972" s="46"/>
      <c r="BN972" s="46"/>
      <c r="BO972" s="46"/>
      <c r="BP972" s="46"/>
      <c r="BQ972" s="94"/>
      <c r="BR972" s="46"/>
      <c r="BS972" s="46"/>
      <c r="BT972" s="46"/>
      <c r="BU972" s="46"/>
      <c r="BV972" s="46"/>
      <c r="BW972" s="46"/>
    </row>
    <row r="973" spans="2:75">
      <c r="B973" s="46"/>
      <c r="C973" s="46"/>
      <c r="D973" s="46"/>
      <c r="E973" s="46"/>
      <c r="F973" s="46"/>
      <c r="G973" s="46"/>
      <c r="H973" s="46"/>
      <c r="BA973" s="46"/>
      <c r="BB973" s="46"/>
      <c r="BC973" s="46"/>
      <c r="BD973" s="46"/>
      <c r="BE973" s="46"/>
      <c r="BF973" s="46"/>
      <c r="BG973" s="46"/>
      <c r="BH973" s="46"/>
      <c r="BI973" s="46"/>
      <c r="BJ973" s="46"/>
      <c r="BK973" s="46"/>
      <c r="BL973" s="46"/>
      <c r="BN973" s="46"/>
      <c r="BO973" s="46"/>
      <c r="BP973" s="46"/>
      <c r="BQ973" s="94"/>
      <c r="BR973" s="46"/>
      <c r="BS973" s="46"/>
      <c r="BT973" s="46"/>
      <c r="BU973" s="46"/>
      <c r="BV973" s="46"/>
      <c r="BW973" s="46"/>
    </row>
    <row r="974" spans="2:75">
      <c r="B974" s="46"/>
      <c r="C974" s="46"/>
      <c r="D974" s="46"/>
      <c r="E974" s="46"/>
      <c r="F974" s="46"/>
      <c r="G974" s="46"/>
      <c r="H974" s="46"/>
      <c r="BA974" s="46"/>
      <c r="BB974" s="46"/>
      <c r="BC974" s="46"/>
      <c r="BD974" s="46"/>
      <c r="BE974" s="46"/>
      <c r="BF974" s="46"/>
      <c r="BG974" s="46"/>
      <c r="BH974" s="46"/>
      <c r="BI974" s="46"/>
      <c r="BJ974" s="46"/>
      <c r="BK974" s="46"/>
      <c r="BL974" s="46"/>
      <c r="BN974" s="46"/>
      <c r="BO974" s="46"/>
      <c r="BP974" s="46"/>
      <c r="BQ974" s="94"/>
      <c r="BR974" s="46"/>
      <c r="BS974" s="46"/>
      <c r="BT974" s="46"/>
      <c r="BU974" s="46"/>
      <c r="BV974" s="46"/>
      <c r="BW974" s="46"/>
    </row>
    <row r="975" spans="2:75">
      <c r="B975" s="46"/>
      <c r="C975" s="46"/>
      <c r="D975" s="46"/>
      <c r="E975" s="46"/>
      <c r="F975" s="46"/>
      <c r="G975" s="46"/>
      <c r="H975" s="46"/>
      <c r="BA975" s="46"/>
      <c r="BB975" s="46"/>
      <c r="BC975" s="46"/>
      <c r="BD975" s="46"/>
      <c r="BE975" s="46"/>
      <c r="BF975" s="46"/>
      <c r="BG975" s="46"/>
      <c r="BH975" s="46"/>
      <c r="BI975" s="46"/>
      <c r="BJ975" s="46"/>
      <c r="BK975" s="46"/>
      <c r="BL975" s="46"/>
      <c r="BN975" s="46"/>
      <c r="BO975" s="46"/>
      <c r="BP975" s="46"/>
      <c r="BQ975" s="94"/>
      <c r="BR975" s="46"/>
      <c r="BS975" s="46"/>
      <c r="BT975" s="46"/>
      <c r="BU975" s="46"/>
      <c r="BV975" s="46"/>
      <c r="BW975" s="46"/>
    </row>
    <row r="976" spans="2:75">
      <c r="B976" s="46"/>
      <c r="C976" s="46"/>
      <c r="D976" s="46"/>
      <c r="E976" s="46"/>
      <c r="F976" s="46"/>
      <c r="G976" s="46"/>
      <c r="H976" s="46"/>
      <c r="BA976" s="46"/>
      <c r="BB976" s="46"/>
      <c r="BC976" s="46"/>
      <c r="BD976" s="46"/>
      <c r="BE976" s="46"/>
      <c r="BF976" s="46"/>
      <c r="BG976" s="46"/>
      <c r="BH976" s="46"/>
      <c r="BI976" s="46"/>
      <c r="BJ976" s="46"/>
      <c r="BK976" s="46"/>
      <c r="BL976" s="46"/>
      <c r="BN976" s="46"/>
      <c r="BO976" s="46"/>
      <c r="BP976" s="46"/>
      <c r="BQ976" s="94"/>
      <c r="BR976" s="46"/>
      <c r="BS976" s="46"/>
      <c r="BT976" s="46"/>
      <c r="BU976" s="46"/>
      <c r="BV976" s="46"/>
      <c r="BW976" s="46"/>
    </row>
    <row r="977" spans="2:75">
      <c r="B977" s="46"/>
      <c r="C977" s="46"/>
      <c r="D977" s="46"/>
      <c r="E977" s="46"/>
      <c r="F977" s="46"/>
      <c r="G977" s="46"/>
      <c r="H977" s="46"/>
      <c r="BA977" s="46"/>
      <c r="BB977" s="46"/>
      <c r="BC977" s="46"/>
      <c r="BD977" s="46"/>
      <c r="BE977" s="46"/>
      <c r="BF977" s="46"/>
      <c r="BG977" s="46"/>
      <c r="BH977" s="46"/>
      <c r="BI977" s="46"/>
      <c r="BJ977" s="46"/>
      <c r="BK977" s="46"/>
      <c r="BL977" s="46"/>
      <c r="BN977" s="46"/>
      <c r="BO977" s="46"/>
      <c r="BP977" s="46"/>
      <c r="BQ977" s="94"/>
      <c r="BR977" s="46"/>
      <c r="BS977" s="46"/>
      <c r="BT977" s="46"/>
      <c r="BU977" s="46"/>
      <c r="BV977" s="46"/>
      <c r="BW977" s="46"/>
    </row>
    <row r="978" spans="2:75">
      <c r="B978" s="46"/>
      <c r="C978" s="46"/>
      <c r="D978" s="46"/>
      <c r="E978" s="46"/>
      <c r="F978" s="46"/>
      <c r="G978" s="46"/>
      <c r="H978" s="46"/>
      <c r="BA978" s="46"/>
      <c r="BB978" s="46"/>
      <c r="BC978" s="46"/>
      <c r="BD978" s="46"/>
      <c r="BE978" s="46"/>
      <c r="BF978" s="46"/>
      <c r="BG978" s="46"/>
      <c r="BH978" s="46"/>
      <c r="BI978" s="46"/>
      <c r="BJ978" s="46"/>
      <c r="BK978" s="46"/>
      <c r="BL978" s="46"/>
      <c r="BN978" s="46"/>
      <c r="BO978" s="46"/>
      <c r="BP978" s="46"/>
      <c r="BQ978" s="94"/>
      <c r="BR978" s="46"/>
      <c r="BS978" s="46"/>
      <c r="BT978" s="46"/>
      <c r="BU978" s="46"/>
      <c r="BV978" s="46"/>
      <c r="BW978" s="46"/>
    </row>
    <row r="979" spans="2:75">
      <c r="B979" s="46"/>
      <c r="C979" s="46"/>
      <c r="D979" s="46"/>
      <c r="E979" s="46"/>
      <c r="F979" s="46"/>
      <c r="G979" s="46"/>
      <c r="H979" s="46"/>
      <c r="BA979" s="46"/>
      <c r="BB979" s="46"/>
      <c r="BC979" s="46"/>
      <c r="BD979" s="46"/>
      <c r="BE979" s="46"/>
      <c r="BF979" s="46"/>
      <c r="BG979" s="46"/>
      <c r="BH979" s="46"/>
      <c r="BI979" s="46"/>
      <c r="BJ979" s="46"/>
      <c r="BK979" s="46"/>
      <c r="BL979" s="46"/>
      <c r="BN979" s="46"/>
      <c r="BO979" s="46"/>
      <c r="BP979" s="46"/>
      <c r="BQ979" s="94"/>
      <c r="BR979" s="46"/>
      <c r="BS979" s="46"/>
      <c r="BT979" s="46"/>
      <c r="BU979" s="46"/>
      <c r="BV979" s="46"/>
      <c r="BW979" s="46"/>
    </row>
    <row r="980" spans="2:75">
      <c r="B980" s="46"/>
      <c r="C980" s="46"/>
      <c r="D980" s="46"/>
      <c r="E980" s="46"/>
      <c r="F980" s="46"/>
      <c r="G980" s="46"/>
      <c r="H980" s="46"/>
      <c r="BA980" s="46"/>
      <c r="BB980" s="46"/>
      <c r="BC980" s="46"/>
      <c r="BD980" s="46"/>
      <c r="BE980" s="46"/>
      <c r="BF980" s="46"/>
      <c r="BG980" s="46"/>
      <c r="BH980" s="46"/>
      <c r="BI980" s="46"/>
      <c r="BJ980" s="46"/>
      <c r="BK980" s="46"/>
      <c r="BL980" s="46"/>
      <c r="BN980" s="46"/>
      <c r="BO980" s="46"/>
      <c r="BP980" s="46"/>
      <c r="BQ980" s="94"/>
      <c r="BR980" s="46"/>
      <c r="BS980" s="46"/>
      <c r="BT980" s="46"/>
      <c r="BU980" s="46"/>
      <c r="BV980" s="46"/>
      <c r="BW980" s="46"/>
    </row>
    <row r="981" spans="2:75">
      <c r="B981" s="46"/>
      <c r="C981" s="46"/>
      <c r="D981" s="46"/>
      <c r="E981" s="46"/>
      <c r="F981" s="46"/>
      <c r="G981" s="46"/>
      <c r="H981" s="46"/>
      <c r="BA981" s="46"/>
      <c r="BB981" s="46"/>
      <c r="BC981" s="46"/>
      <c r="BD981" s="46"/>
      <c r="BE981" s="46"/>
      <c r="BF981" s="46"/>
      <c r="BG981" s="46"/>
      <c r="BH981" s="46"/>
      <c r="BI981" s="46"/>
      <c r="BJ981" s="46"/>
      <c r="BK981" s="46"/>
      <c r="BL981" s="46"/>
      <c r="BN981" s="46"/>
      <c r="BO981" s="46"/>
      <c r="BP981" s="46"/>
      <c r="BQ981" s="94"/>
      <c r="BR981" s="46"/>
      <c r="BS981" s="46"/>
      <c r="BT981" s="46"/>
      <c r="BU981" s="46"/>
      <c r="BV981" s="46"/>
      <c r="BW981" s="46"/>
    </row>
    <row r="982" spans="2:75">
      <c r="B982" s="46"/>
      <c r="C982" s="46"/>
      <c r="D982" s="46"/>
      <c r="E982" s="46"/>
      <c r="F982" s="46"/>
      <c r="G982" s="46"/>
      <c r="H982" s="46"/>
      <c r="BA982" s="46"/>
      <c r="BB982" s="46"/>
      <c r="BC982" s="46"/>
      <c r="BD982" s="46"/>
      <c r="BE982" s="46"/>
      <c r="BF982" s="46"/>
      <c r="BG982" s="46"/>
      <c r="BH982" s="46"/>
      <c r="BI982" s="46"/>
      <c r="BJ982" s="46"/>
      <c r="BK982" s="46"/>
      <c r="BL982" s="46"/>
      <c r="BN982" s="46"/>
      <c r="BO982" s="46"/>
      <c r="BP982" s="46"/>
      <c r="BQ982" s="94"/>
      <c r="BR982" s="46"/>
      <c r="BS982" s="46"/>
      <c r="BT982" s="46"/>
      <c r="BU982" s="46"/>
      <c r="BV982" s="46"/>
      <c r="BW982" s="46"/>
    </row>
    <row r="983" spans="2:75">
      <c r="B983" s="46"/>
      <c r="C983" s="46"/>
      <c r="D983" s="46"/>
      <c r="E983" s="46"/>
      <c r="F983" s="46"/>
      <c r="G983" s="46"/>
      <c r="H983" s="46"/>
      <c r="BA983" s="46"/>
      <c r="BB983" s="46"/>
      <c r="BC983" s="46"/>
      <c r="BD983" s="46"/>
      <c r="BE983" s="46"/>
      <c r="BF983" s="46"/>
      <c r="BG983" s="46"/>
      <c r="BH983" s="46"/>
      <c r="BI983" s="46"/>
      <c r="BJ983" s="46"/>
      <c r="BK983" s="46"/>
      <c r="BL983" s="46"/>
      <c r="BN983" s="46"/>
      <c r="BO983" s="46"/>
      <c r="BP983" s="46"/>
      <c r="BQ983" s="94"/>
      <c r="BR983" s="46"/>
      <c r="BS983" s="46"/>
      <c r="BT983" s="46"/>
      <c r="BU983" s="46"/>
      <c r="BV983" s="46"/>
      <c r="BW983" s="46"/>
    </row>
    <row r="984" spans="2:75">
      <c r="B984" s="46"/>
      <c r="C984" s="46"/>
      <c r="D984" s="46"/>
      <c r="E984" s="46"/>
      <c r="F984" s="46"/>
      <c r="G984" s="46"/>
      <c r="H984" s="46"/>
      <c r="BA984" s="46"/>
      <c r="BB984" s="46"/>
      <c r="BC984" s="46"/>
      <c r="BD984" s="46"/>
      <c r="BE984" s="46"/>
      <c r="BF984" s="46"/>
      <c r="BG984" s="46"/>
      <c r="BH984" s="46"/>
      <c r="BI984" s="46"/>
      <c r="BJ984" s="46"/>
      <c r="BK984" s="46"/>
      <c r="BL984" s="46"/>
      <c r="BN984" s="46"/>
      <c r="BO984" s="46"/>
      <c r="BP984" s="46"/>
      <c r="BQ984" s="94"/>
      <c r="BR984" s="46"/>
      <c r="BS984" s="46"/>
      <c r="BT984" s="46"/>
      <c r="BU984" s="46"/>
      <c r="BV984" s="46"/>
      <c r="BW984" s="46"/>
    </row>
    <row r="985" spans="2:75">
      <c r="B985" s="46"/>
      <c r="C985" s="46"/>
      <c r="D985" s="46"/>
      <c r="E985" s="46"/>
      <c r="F985" s="46"/>
      <c r="G985" s="46"/>
      <c r="H985" s="46"/>
      <c r="BA985" s="46"/>
      <c r="BB985" s="46"/>
      <c r="BC985" s="46"/>
      <c r="BD985" s="46"/>
      <c r="BE985" s="46"/>
      <c r="BF985" s="46"/>
      <c r="BG985" s="46"/>
      <c r="BH985" s="46"/>
      <c r="BI985" s="46"/>
      <c r="BJ985" s="46"/>
      <c r="BK985" s="46"/>
      <c r="BL985" s="46"/>
      <c r="BN985" s="46"/>
      <c r="BO985" s="46"/>
      <c r="BP985" s="46"/>
      <c r="BQ985" s="94"/>
      <c r="BR985" s="46"/>
      <c r="BS985" s="46"/>
      <c r="BT985" s="46"/>
      <c r="BU985" s="46"/>
      <c r="BV985" s="46"/>
      <c r="BW985" s="46"/>
    </row>
    <row r="986" spans="2:75">
      <c r="B986" s="46"/>
      <c r="C986" s="46"/>
      <c r="D986" s="46"/>
      <c r="E986" s="46"/>
      <c r="F986" s="46"/>
      <c r="G986" s="46"/>
      <c r="H986" s="46"/>
      <c r="BA986" s="46"/>
      <c r="BB986" s="46"/>
      <c r="BC986" s="46"/>
      <c r="BD986" s="46"/>
      <c r="BE986" s="46"/>
      <c r="BF986" s="46"/>
      <c r="BG986" s="46"/>
      <c r="BH986" s="46"/>
      <c r="BI986" s="46"/>
      <c r="BJ986" s="46"/>
      <c r="BK986" s="46"/>
      <c r="BL986" s="46"/>
      <c r="BN986" s="46"/>
      <c r="BO986" s="46"/>
      <c r="BP986" s="46"/>
      <c r="BQ986" s="94"/>
      <c r="BR986" s="46"/>
      <c r="BS986" s="46"/>
      <c r="BT986" s="46"/>
      <c r="BU986" s="46"/>
      <c r="BV986" s="46"/>
      <c r="BW986" s="46"/>
    </row>
    <row r="987" spans="2:75">
      <c r="B987" s="46"/>
      <c r="C987" s="46"/>
      <c r="D987" s="46"/>
      <c r="E987" s="46"/>
      <c r="F987" s="46"/>
      <c r="G987" s="46"/>
      <c r="H987" s="46"/>
      <c r="BA987" s="46"/>
      <c r="BB987" s="46"/>
      <c r="BC987" s="46"/>
      <c r="BD987" s="46"/>
      <c r="BE987" s="46"/>
      <c r="BF987" s="46"/>
      <c r="BG987" s="46"/>
      <c r="BH987" s="46"/>
      <c r="BI987" s="46"/>
      <c r="BJ987" s="46"/>
      <c r="BK987" s="46"/>
      <c r="BL987" s="46"/>
      <c r="BN987" s="46"/>
      <c r="BO987" s="46"/>
      <c r="BP987" s="46"/>
      <c r="BQ987" s="94"/>
      <c r="BR987" s="46"/>
      <c r="BS987" s="46"/>
      <c r="BT987" s="46"/>
      <c r="BU987" s="46"/>
      <c r="BV987" s="46"/>
      <c r="BW987" s="46"/>
    </row>
    <row r="988" spans="2:75">
      <c r="B988" s="46"/>
      <c r="C988" s="46"/>
      <c r="D988" s="46"/>
      <c r="E988" s="46"/>
      <c r="F988" s="46"/>
      <c r="G988" s="46"/>
      <c r="H988" s="46"/>
      <c r="BA988" s="46"/>
      <c r="BB988" s="46"/>
      <c r="BC988" s="46"/>
      <c r="BD988" s="46"/>
      <c r="BE988" s="46"/>
      <c r="BF988" s="46"/>
      <c r="BG988" s="46"/>
      <c r="BH988" s="46"/>
      <c r="BI988" s="46"/>
      <c r="BJ988" s="46"/>
      <c r="BK988" s="46"/>
      <c r="BL988" s="46"/>
      <c r="BN988" s="46"/>
      <c r="BO988" s="46"/>
      <c r="BP988" s="46"/>
      <c r="BQ988" s="94"/>
      <c r="BR988" s="46"/>
      <c r="BS988" s="46"/>
      <c r="BT988" s="46"/>
      <c r="BU988" s="46"/>
      <c r="BV988" s="46"/>
      <c r="BW988" s="46"/>
    </row>
    <row r="989" spans="2:75">
      <c r="B989" s="46"/>
      <c r="C989" s="46"/>
      <c r="D989" s="46"/>
      <c r="E989" s="46"/>
      <c r="F989" s="46"/>
      <c r="G989" s="46"/>
      <c r="H989" s="46"/>
      <c r="BA989" s="46"/>
      <c r="BB989" s="46"/>
      <c r="BC989" s="46"/>
      <c r="BD989" s="46"/>
      <c r="BE989" s="46"/>
      <c r="BF989" s="46"/>
      <c r="BG989" s="46"/>
      <c r="BH989" s="46"/>
      <c r="BI989" s="46"/>
      <c r="BJ989" s="46"/>
      <c r="BK989" s="46"/>
      <c r="BL989" s="46"/>
      <c r="BN989" s="46"/>
      <c r="BO989" s="46"/>
      <c r="BP989" s="46"/>
      <c r="BQ989" s="94"/>
      <c r="BR989" s="46"/>
      <c r="BS989" s="46"/>
      <c r="BT989" s="46"/>
      <c r="BU989" s="46"/>
      <c r="BV989" s="46"/>
      <c r="BW989" s="46"/>
    </row>
    <row r="990" spans="2:75">
      <c r="B990" s="46"/>
      <c r="C990" s="46"/>
      <c r="D990" s="46"/>
      <c r="E990" s="46"/>
      <c r="F990" s="46"/>
      <c r="G990" s="46"/>
      <c r="H990" s="46"/>
      <c r="BA990" s="46"/>
      <c r="BB990" s="46"/>
      <c r="BC990" s="46"/>
      <c r="BD990" s="46"/>
      <c r="BE990" s="46"/>
      <c r="BF990" s="46"/>
      <c r="BG990" s="46"/>
      <c r="BH990" s="46"/>
      <c r="BI990" s="46"/>
      <c r="BJ990" s="46"/>
      <c r="BK990" s="46"/>
      <c r="BL990" s="46"/>
      <c r="BN990" s="46"/>
      <c r="BO990" s="46"/>
      <c r="BP990" s="46"/>
      <c r="BQ990" s="94"/>
      <c r="BR990" s="46"/>
      <c r="BS990" s="46"/>
      <c r="BT990" s="46"/>
      <c r="BU990" s="46"/>
      <c r="BV990" s="46"/>
      <c r="BW990" s="46"/>
    </row>
    <row r="991" spans="2:75">
      <c r="B991" s="46"/>
      <c r="C991" s="46"/>
      <c r="D991" s="46"/>
      <c r="E991" s="46"/>
      <c r="F991" s="46"/>
      <c r="G991" s="46"/>
      <c r="H991" s="46"/>
      <c r="BA991" s="46"/>
      <c r="BB991" s="46"/>
      <c r="BC991" s="46"/>
      <c r="BD991" s="46"/>
      <c r="BE991" s="46"/>
      <c r="BF991" s="46"/>
      <c r="BG991" s="46"/>
      <c r="BH991" s="46"/>
      <c r="BI991" s="46"/>
      <c r="BJ991" s="46"/>
      <c r="BK991" s="46"/>
      <c r="BL991" s="46"/>
      <c r="BN991" s="46"/>
      <c r="BO991" s="46"/>
      <c r="BP991" s="46"/>
      <c r="BQ991" s="94"/>
      <c r="BR991" s="46"/>
      <c r="BS991" s="46"/>
      <c r="BT991" s="46"/>
      <c r="BU991" s="46"/>
      <c r="BV991" s="46"/>
      <c r="BW991" s="46"/>
    </row>
    <row r="992" spans="2:75">
      <c r="B992" s="46"/>
      <c r="C992" s="46"/>
      <c r="D992" s="46"/>
      <c r="E992" s="46"/>
      <c r="F992" s="46"/>
      <c r="G992" s="46"/>
      <c r="H992" s="46"/>
      <c r="BA992" s="46"/>
      <c r="BB992" s="46"/>
      <c r="BC992" s="46"/>
      <c r="BD992" s="46"/>
      <c r="BE992" s="46"/>
      <c r="BF992" s="46"/>
      <c r="BG992" s="46"/>
      <c r="BH992" s="46"/>
      <c r="BI992" s="46"/>
      <c r="BJ992" s="46"/>
      <c r="BK992" s="46"/>
      <c r="BL992" s="46"/>
      <c r="BN992" s="46"/>
      <c r="BO992" s="46"/>
      <c r="BP992" s="46"/>
      <c r="BQ992" s="94"/>
      <c r="BR992" s="46"/>
      <c r="BS992" s="46"/>
      <c r="BT992" s="46"/>
      <c r="BU992" s="46"/>
      <c r="BV992" s="46"/>
      <c r="BW992" s="46"/>
    </row>
    <row r="993" spans="2:75">
      <c r="B993" s="46"/>
      <c r="C993" s="46"/>
      <c r="D993" s="46"/>
      <c r="E993" s="46"/>
      <c r="F993" s="46"/>
      <c r="G993" s="46"/>
      <c r="H993" s="46"/>
      <c r="BA993" s="46"/>
      <c r="BB993" s="46"/>
      <c r="BC993" s="46"/>
      <c r="BD993" s="46"/>
      <c r="BE993" s="46"/>
      <c r="BF993" s="46"/>
      <c r="BG993" s="46"/>
      <c r="BH993" s="46"/>
      <c r="BI993" s="46"/>
      <c r="BJ993" s="46"/>
      <c r="BK993" s="46"/>
      <c r="BL993" s="46"/>
      <c r="BN993" s="46"/>
      <c r="BO993" s="46"/>
      <c r="BP993" s="46"/>
      <c r="BQ993" s="94"/>
      <c r="BR993" s="46"/>
      <c r="BS993" s="46"/>
      <c r="BT993" s="46"/>
      <c r="BU993" s="46"/>
      <c r="BV993" s="46"/>
      <c r="BW993" s="46"/>
    </row>
    <row r="994" spans="2:75">
      <c r="B994" s="46"/>
      <c r="C994" s="46"/>
      <c r="D994" s="46"/>
      <c r="E994" s="46"/>
      <c r="F994" s="46"/>
      <c r="G994" s="46"/>
      <c r="H994" s="46"/>
      <c r="BA994" s="46"/>
      <c r="BB994" s="46"/>
      <c r="BC994" s="46"/>
      <c r="BD994" s="46"/>
      <c r="BE994" s="46"/>
      <c r="BF994" s="46"/>
      <c r="BG994" s="46"/>
      <c r="BH994" s="46"/>
      <c r="BI994" s="46"/>
      <c r="BJ994" s="46"/>
      <c r="BK994" s="46"/>
      <c r="BL994" s="46"/>
      <c r="BN994" s="46"/>
      <c r="BO994" s="46"/>
      <c r="BP994" s="46"/>
      <c r="BQ994" s="94"/>
      <c r="BR994" s="46"/>
      <c r="BS994" s="46"/>
      <c r="BT994" s="46"/>
      <c r="BU994" s="46"/>
      <c r="BV994" s="46"/>
      <c r="BW994" s="46"/>
    </row>
    <row r="995" spans="2:75">
      <c r="B995" s="46"/>
      <c r="C995" s="46"/>
      <c r="D995" s="46"/>
      <c r="E995" s="46"/>
      <c r="F995" s="46"/>
      <c r="G995" s="46"/>
      <c r="H995" s="46"/>
      <c r="BA995" s="46"/>
      <c r="BB995" s="46"/>
      <c r="BC995" s="46"/>
      <c r="BD995" s="46"/>
      <c r="BE995" s="46"/>
      <c r="BF995" s="46"/>
      <c r="BG995" s="46"/>
      <c r="BH995" s="46"/>
      <c r="BI995" s="46"/>
      <c r="BJ995" s="46"/>
      <c r="BK995" s="46"/>
      <c r="BL995" s="46"/>
      <c r="BN995" s="46"/>
      <c r="BO995" s="46"/>
      <c r="BP995" s="46"/>
      <c r="BQ995" s="94"/>
      <c r="BR995" s="46"/>
      <c r="BS995" s="46"/>
      <c r="BT995" s="46"/>
      <c r="BU995" s="46"/>
      <c r="BV995" s="46"/>
      <c r="BW995" s="46"/>
    </row>
    <row r="996" spans="2:75">
      <c r="B996" s="46"/>
      <c r="C996" s="46"/>
      <c r="D996" s="46"/>
      <c r="E996" s="46"/>
      <c r="F996" s="46"/>
      <c r="G996" s="46"/>
      <c r="H996" s="46"/>
      <c r="BA996" s="46"/>
      <c r="BB996" s="46"/>
      <c r="BC996" s="46"/>
      <c r="BD996" s="46"/>
      <c r="BE996" s="46"/>
      <c r="BF996" s="46"/>
      <c r="BG996" s="46"/>
      <c r="BH996" s="46"/>
      <c r="BI996" s="46"/>
      <c r="BJ996" s="46"/>
      <c r="BK996" s="46"/>
      <c r="BL996" s="46"/>
      <c r="BN996" s="46"/>
      <c r="BO996" s="46"/>
      <c r="BP996" s="46"/>
      <c r="BQ996" s="94"/>
      <c r="BR996" s="46"/>
      <c r="BS996" s="46"/>
      <c r="BT996" s="46"/>
      <c r="BU996" s="46"/>
      <c r="BV996" s="46"/>
      <c r="BW996" s="46"/>
    </row>
    <row r="997" spans="2:75">
      <c r="B997" s="46"/>
      <c r="C997" s="46"/>
      <c r="D997" s="46"/>
      <c r="E997" s="46"/>
      <c r="F997" s="46"/>
      <c r="G997" s="46"/>
      <c r="H997" s="46"/>
      <c r="BA997" s="46"/>
      <c r="BB997" s="46"/>
      <c r="BC997" s="46"/>
      <c r="BD997" s="46"/>
      <c r="BE997" s="46"/>
      <c r="BF997" s="46"/>
      <c r="BG997" s="46"/>
      <c r="BH997" s="46"/>
      <c r="BI997" s="46"/>
      <c r="BJ997" s="46"/>
      <c r="BK997" s="46"/>
      <c r="BL997" s="46"/>
      <c r="BN997" s="46"/>
      <c r="BO997" s="46"/>
      <c r="BP997" s="46"/>
      <c r="BQ997" s="94"/>
      <c r="BR997" s="46"/>
      <c r="BS997" s="46"/>
      <c r="BT997" s="46"/>
      <c r="BU997" s="46"/>
      <c r="BV997" s="46"/>
      <c r="BW997" s="46"/>
    </row>
    <row r="998" spans="2:75">
      <c r="B998" s="46"/>
      <c r="C998" s="46"/>
      <c r="D998" s="46"/>
      <c r="E998" s="46"/>
      <c r="F998" s="46"/>
      <c r="G998" s="46"/>
      <c r="H998" s="46"/>
      <c r="BA998" s="46"/>
      <c r="BB998" s="46"/>
      <c r="BC998" s="46"/>
      <c r="BD998" s="46"/>
      <c r="BE998" s="46"/>
      <c r="BF998" s="46"/>
      <c r="BG998" s="46"/>
      <c r="BH998" s="46"/>
      <c r="BI998" s="46"/>
      <c r="BJ998" s="46"/>
      <c r="BK998" s="46"/>
      <c r="BL998" s="46"/>
      <c r="BN998" s="46"/>
      <c r="BO998" s="46"/>
      <c r="BP998" s="46"/>
      <c r="BQ998" s="94"/>
      <c r="BR998" s="46"/>
      <c r="BS998" s="46"/>
      <c r="BT998" s="46"/>
      <c r="BU998" s="46"/>
      <c r="BV998" s="46"/>
      <c r="BW998" s="46"/>
    </row>
    <row r="999" spans="2:75">
      <c r="B999" s="46"/>
      <c r="C999" s="46"/>
      <c r="D999" s="46"/>
      <c r="E999" s="46"/>
      <c r="F999" s="46"/>
      <c r="G999" s="46"/>
      <c r="H999" s="46"/>
      <c r="BA999" s="46"/>
      <c r="BB999" s="46"/>
      <c r="BC999" s="46"/>
      <c r="BD999" s="46"/>
      <c r="BE999" s="46"/>
      <c r="BF999" s="46"/>
      <c r="BG999" s="46"/>
      <c r="BH999" s="46"/>
      <c r="BI999" s="46"/>
      <c r="BJ999" s="46"/>
      <c r="BK999" s="46"/>
      <c r="BL999" s="46"/>
      <c r="BN999" s="46"/>
      <c r="BO999" s="46"/>
      <c r="BP999" s="46"/>
      <c r="BQ999" s="94"/>
      <c r="BR999" s="46"/>
      <c r="BS999" s="46"/>
      <c r="BT999" s="46"/>
      <c r="BU999" s="46"/>
      <c r="BV999" s="46"/>
      <c r="BW999" s="46"/>
    </row>
    <row r="1000" spans="2:75">
      <c r="B1000" s="46"/>
      <c r="C1000" s="46"/>
      <c r="D1000" s="46"/>
      <c r="E1000" s="46"/>
      <c r="F1000" s="46"/>
      <c r="G1000" s="46"/>
      <c r="H1000" s="46"/>
      <c r="BA1000" s="46"/>
      <c r="BB1000" s="46"/>
      <c r="BC1000" s="46"/>
      <c r="BD1000" s="46"/>
      <c r="BE1000" s="46"/>
      <c r="BF1000" s="46"/>
      <c r="BG1000" s="46"/>
      <c r="BH1000" s="46"/>
      <c r="BI1000" s="46"/>
      <c r="BJ1000" s="46"/>
      <c r="BK1000" s="46"/>
      <c r="BL1000" s="46"/>
      <c r="BN1000" s="46"/>
      <c r="BO1000" s="46"/>
      <c r="BP1000" s="46"/>
      <c r="BQ1000" s="94"/>
      <c r="BR1000" s="46"/>
      <c r="BS1000" s="46"/>
      <c r="BT1000" s="46"/>
      <c r="BU1000" s="46"/>
      <c r="BV1000" s="46"/>
      <c r="BW1000" s="46"/>
    </row>
    <row r="1001" spans="2:75">
      <c r="B1001" s="46"/>
      <c r="C1001" s="46"/>
      <c r="D1001" s="46"/>
      <c r="E1001" s="46"/>
      <c r="F1001" s="46"/>
      <c r="G1001" s="46"/>
      <c r="H1001" s="46"/>
      <c r="BA1001" s="46"/>
      <c r="BB1001" s="46"/>
      <c r="BC1001" s="46"/>
      <c r="BD1001" s="46"/>
      <c r="BE1001" s="46"/>
      <c r="BF1001" s="46"/>
      <c r="BG1001" s="46"/>
      <c r="BH1001" s="46"/>
      <c r="BI1001" s="46"/>
      <c r="BJ1001" s="46"/>
      <c r="BK1001" s="46"/>
      <c r="BL1001" s="46"/>
      <c r="BN1001" s="46"/>
      <c r="BO1001" s="46"/>
      <c r="BP1001" s="46"/>
      <c r="BQ1001" s="94"/>
      <c r="BR1001" s="46"/>
      <c r="BS1001" s="46"/>
      <c r="BT1001" s="46"/>
      <c r="BU1001" s="46"/>
      <c r="BV1001" s="46"/>
      <c r="BW1001" s="46"/>
    </row>
    <row r="1002" spans="2:75">
      <c r="B1002" s="46"/>
      <c r="C1002" s="46"/>
      <c r="D1002" s="46"/>
      <c r="E1002" s="46"/>
      <c r="F1002" s="46"/>
      <c r="G1002" s="46"/>
      <c r="H1002" s="46"/>
      <c r="BA1002" s="46"/>
      <c r="BB1002" s="46"/>
      <c r="BC1002" s="46"/>
      <c r="BD1002" s="46"/>
      <c r="BE1002" s="46"/>
      <c r="BF1002" s="46"/>
      <c r="BG1002" s="46"/>
      <c r="BH1002" s="46"/>
      <c r="BI1002" s="46"/>
      <c r="BJ1002" s="46"/>
      <c r="BK1002" s="46"/>
      <c r="BL1002" s="46"/>
      <c r="BN1002" s="46"/>
      <c r="BO1002" s="46"/>
      <c r="BP1002" s="46"/>
      <c r="BQ1002" s="94"/>
      <c r="BR1002" s="46"/>
      <c r="BS1002" s="46"/>
      <c r="BT1002" s="46"/>
      <c r="BU1002" s="46"/>
      <c r="BV1002" s="46"/>
      <c r="BW1002" s="46"/>
    </row>
    <row r="1003" spans="2:75">
      <c r="B1003" s="46"/>
      <c r="C1003" s="46"/>
      <c r="D1003" s="46"/>
      <c r="E1003" s="46"/>
      <c r="F1003" s="46"/>
      <c r="G1003" s="46"/>
      <c r="H1003" s="46"/>
      <c r="BA1003" s="46"/>
      <c r="BB1003" s="46"/>
      <c r="BC1003" s="46"/>
      <c r="BD1003" s="46"/>
      <c r="BE1003" s="46"/>
      <c r="BF1003" s="46"/>
      <c r="BG1003" s="46"/>
      <c r="BH1003" s="46"/>
      <c r="BI1003" s="46"/>
      <c r="BJ1003" s="46"/>
      <c r="BK1003" s="46"/>
      <c r="BL1003" s="46"/>
      <c r="BN1003" s="46"/>
      <c r="BO1003" s="46"/>
      <c r="BP1003" s="46"/>
      <c r="BQ1003" s="94"/>
      <c r="BR1003" s="46"/>
      <c r="BS1003" s="46"/>
      <c r="BT1003" s="46"/>
      <c r="BU1003" s="46"/>
      <c r="BV1003" s="46"/>
      <c r="BW1003" s="46"/>
    </row>
    <row r="1004" spans="2:75">
      <c r="B1004" s="46"/>
      <c r="C1004" s="46"/>
      <c r="D1004" s="46"/>
      <c r="E1004" s="46"/>
      <c r="F1004" s="46"/>
      <c r="G1004" s="46"/>
      <c r="H1004" s="46"/>
      <c r="BA1004" s="46"/>
      <c r="BB1004" s="46"/>
      <c r="BC1004" s="46"/>
      <c r="BD1004" s="46"/>
      <c r="BE1004" s="46"/>
      <c r="BF1004" s="46"/>
      <c r="BG1004" s="46"/>
      <c r="BH1004" s="46"/>
      <c r="BI1004" s="46"/>
      <c r="BJ1004" s="46"/>
      <c r="BK1004" s="46"/>
      <c r="BL1004" s="46"/>
      <c r="BN1004" s="46"/>
      <c r="BO1004" s="46"/>
      <c r="BP1004" s="46"/>
      <c r="BQ1004" s="94"/>
      <c r="BR1004" s="46"/>
      <c r="BS1004" s="46"/>
      <c r="BT1004" s="46"/>
      <c r="BU1004" s="46"/>
      <c r="BV1004" s="46"/>
      <c r="BW1004" s="46"/>
    </row>
    <row r="1005" spans="2:75">
      <c r="B1005" s="46"/>
      <c r="C1005" s="46"/>
      <c r="D1005" s="46"/>
      <c r="E1005" s="46"/>
      <c r="F1005" s="46"/>
      <c r="G1005" s="46"/>
      <c r="H1005" s="46"/>
      <c r="BA1005" s="46"/>
      <c r="BB1005" s="46"/>
      <c r="BC1005" s="46"/>
      <c r="BD1005" s="46"/>
      <c r="BE1005" s="46"/>
      <c r="BF1005" s="46"/>
      <c r="BG1005" s="46"/>
      <c r="BH1005" s="46"/>
      <c r="BI1005" s="46"/>
      <c r="BJ1005" s="46"/>
      <c r="BK1005" s="46"/>
      <c r="BL1005" s="46"/>
      <c r="BN1005" s="46"/>
      <c r="BO1005" s="46"/>
      <c r="BP1005" s="46"/>
      <c r="BQ1005" s="94"/>
      <c r="BR1005" s="46"/>
      <c r="BS1005" s="46"/>
      <c r="BT1005" s="46"/>
      <c r="BU1005" s="46"/>
      <c r="BV1005" s="46"/>
      <c r="BW1005" s="46"/>
    </row>
    <row r="1006" spans="2:75">
      <c r="B1006" s="46"/>
      <c r="C1006" s="46"/>
      <c r="D1006" s="46"/>
      <c r="E1006" s="46"/>
      <c r="F1006" s="46"/>
      <c r="G1006" s="46"/>
      <c r="H1006" s="46"/>
      <c r="BA1006" s="46"/>
      <c r="BB1006" s="46"/>
      <c r="BC1006" s="46"/>
      <c r="BD1006" s="46"/>
      <c r="BE1006" s="46"/>
      <c r="BF1006" s="46"/>
      <c r="BG1006" s="46"/>
      <c r="BH1006" s="46"/>
      <c r="BI1006" s="46"/>
      <c r="BJ1006" s="46"/>
      <c r="BK1006" s="46"/>
      <c r="BL1006" s="46"/>
      <c r="BN1006" s="46"/>
      <c r="BO1006" s="46"/>
      <c r="BP1006" s="46"/>
      <c r="BQ1006" s="94"/>
      <c r="BR1006" s="46"/>
      <c r="BS1006" s="46"/>
      <c r="BT1006" s="46"/>
      <c r="BU1006" s="46"/>
      <c r="BV1006" s="46"/>
      <c r="BW1006" s="46"/>
    </row>
    <row r="1007" spans="2:75">
      <c r="B1007" s="46"/>
      <c r="C1007" s="46"/>
      <c r="D1007" s="46"/>
      <c r="E1007" s="46"/>
      <c r="F1007" s="46"/>
      <c r="G1007" s="46"/>
      <c r="H1007" s="46"/>
      <c r="BA1007" s="46"/>
      <c r="BB1007" s="46"/>
      <c r="BC1007" s="46"/>
      <c r="BD1007" s="46"/>
      <c r="BE1007" s="46"/>
      <c r="BF1007" s="46"/>
      <c r="BG1007" s="46"/>
    </row>
  </sheetData>
  <pageMargins left="0.7" right="0.7" top="0.75" bottom="0.75" header="0.511811023622047" footer="0.511811023622047"/>
  <pageSetup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000"/>
  <sheetViews>
    <sheetView showGridLines="0" topLeftCell="A5" zoomScaleNormal="100" workbookViewId="0">
      <selection activeCell="D9" sqref="D9"/>
    </sheetView>
  </sheetViews>
  <sheetFormatPr defaultColWidth="16" defaultRowHeight="15"/>
  <cols>
    <col min="1" max="1" width="36.5703125" customWidth="1"/>
    <col min="2" max="2" width="63.140625" customWidth="1"/>
    <col min="3" max="25" width="11.140625" customWidth="1"/>
  </cols>
  <sheetData>
    <row r="1" spans="1:2" ht="15.75" customHeight="1">
      <c r="A1" s="104" t="s">
        <v>145</v>
      </c>
      <c r="B1" s="104"/>
    </row>
    <row r="2" spans="1:2" ht="15.75" customHeight="1">
      <c r="A2" s="104"/>
      <c r="B2" s="104"/>
    </row>
    <row r="3" spans="1:2" ht="16.5" customHeight="1">
      <c r="A3" s="77" t="s">
        <v>146</v>
      </c>
      <c r="B3" s="77" t="s">
        <v>147</v>
      </c>
    </row>
    <row r="4" spans="1:2" ht="16.5" customHeight="1">
      <c r="A4" s="78" t="s">
        <v>148</v>
      </c>
      <c r="B4" s="78" t="s">
        <v>149</v>
      </c>
    </row>
    <row r="5" spans="1:2" ht="16.5" customHeight="1">
      <c r="A5" s="79" t="s">
        <v>150</v>
      </c>
      <c r="B5" s="79" t="s">
        <v>151</v>
      </c>
    </row>
    <row r="6" spans="1:2" ht="37.5" customHeight="1">
      <c r="A6" s="79" t="s">
        <v>152</v>
      </c>
      <c r="B6" s="79" t="s">
        <v>153</v>
      </c>
    </row>
    <row r="7" spans="1:2" ht="37.5" customHeight="1">
      <c r="A7" s="79" t="s">
        <v>154</v>
      </c>
      <c r="B7" s="79" t="s">
        <v>155</v>
      </c>
    </row>
    <row r="8" spans="1:2" ht="16.5" customHeight="1">
      <c r="A8" s="79" t="s">
        <v>156</v>
      </c>
      <c r="B8" s="79" t="s">
        <v>157</v>
      </c>
    </row>
    <row r="9" spans="1:2" ht="16.5" customHeight="1">
      <c r="A9" s="80" t="s">
        <v>158</v>
      </c>
      <c r="B9" s="80" t="s">
        <v>159</v>
      </c>
    </row>
    <row r="10" spans="1:2" ht="16.5" customHeight="1">
      <c r="A10" s="77" t="s">
        <v>160</v>
      </c>
      <c r="B10" s="77" t="s">
        <v>161</v>
      </c>
    </row>
    <row r="11" spans="1:2" ht="37.5" customHeight="1">
      <c r="A11" s="81" t="s">
        <v>162</v>
      </c>
      <c r="B11" s="81" t="s">
        <v>163</v>
      </c>
    </row>
    <row r="12" spans="1:2" ht="16.5" customHeight="1">
      <c r="A12" s="82" t="s">
        <v>164</v>
      </c>
      <c r="B12" s="82" t="s">
        <v>165</v>
      </c>
    </row>
    <row r="13" spans="1:2" ht="16.5" customHeight="1">
      <c r="A13" s="83" t="s">
        <v>166</v>
      </c>
      <c r="B13" s="83" t="s">
        <v>167</v>
      </c>
    </row>
    <row r="14" spans="1:2" ht="16.5" customHeight="1">
      <c r="A14" s="84" t="s">
        <v>168</v>
      </c>
      <c r="B14" s="84" t="s">
        <v>169</v>
      </c>
    </row>
    <row r="15" spans="1:2" ht="16.5" customHeight="1">
      <c r="A15" s="85" t="s">
        <v>170</v>
      </c>
      <c r="B15" s="85" t="s">
        <v>169</v>
      </c>
    </row>
    <row r="16" spans="1:2" ht="27.75" customHeight="1">
      <c r="A16" s="85" t="s">
        <v>171</v>
      </c>
      <c r="B16" s="85" t="s">
        <v>172</v>
      </c>
    </row>
    <row r="17" spans="1:2" ht="17.25" customHeight="1">
      <c r="A17" s="86" t="s">
        <v>173</v>
      </c>
      <c r="B17" s="86" t="s">
        <v>174</v>
      </c>
    </row>
    <row r="18" spans="1:2" ht="15.75" customHeight="1"/>
    <row r="21" spans="1:2" ht="15.75" customHeight="1"/>
    <row r="22" spans="1:2" ht="15.75" customHeight="1"/>
    <row r="23" spans="1:2" ht="15.75" customHeight="1"/>
    <row r="24" spans="1:2" ht="15.75" customHeight="1"/>
    <row r="25" spans="1:2" ht="15.75" customHeight="1"/>
    <row r="26" spans="1:2" ht="15.75" customHeight="1"/>
    <row r="27" spans="1:2" ht="15.75" customHeight="1"/>
    <row r="28" spans="1:2" ht="15.75" customHeight="1"/>
    <row r="29" spans="1:2" ht="15.75" customHeight="1"/>
    <row r="30" spans="1:2" ht="15.75" customHeight="1"/>
    <row r="31" spans="1:2" ht="15.75" customHeight="1"/>
    <row r="32" spans="1: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B2"/>
  </mergeCells>
  <pageMargins left="0.7" right="0.7" top="0.75" bottom="0.75" header="0.511811023622047" footer="0.511811023622047"/>
  <pageSetup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Dalmazzos</dc:creator>
  <cp:keywords/>
  <dc:description/>
  <cp:lastModifiedBy>María Claudia Zorjan</cp:lastModifiedBy>
  <cp:revision>1</cp:revision>
  <dcterms:created xsi:type="dcterms:W3CDTF">2007-05-14T19:46:46Z</dcterms:created>
  <dcterms:modified xsi:type="dcterms:W3CDTF">2026-04-14T15:09:50Z</dcterms:modified>
  <cp:category/>
  <cp:contentStatus/>
</cp:coreProperties>
</file>