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3_3 Comercio Exterior y Balanza de Pagos/"/>
    </mc:Choice>
  </mc:AlternateContent>
  <xr:revisionPtr revIDLastSave="35" documentId="11_2848C6EACE97C9F5EF8A0EFDC5BEEE9A96499F26" xr6:coauthVersionLast="47" xr6:coauthVersionMax="47" xr10:uidLastSave="{93691EAC-2427-4F75-ABA1-5C1526B845C8}"/>
  <bookViews>
    <workbookView xWindow="-120" yWindow="-120" windowWidth="20730" windowHeight="11040" tabRatio="500" firstSheet="5" activeTab="5" xr2:uid="{00000000-000D-0000-FFFF-FFFF00000000}"/>
  </bookViews>
  <sheets>
    <sheet name="Indice" sheetId="1" r:id="rId1"/>
    <sheet name="1991-1999" sheetId="2" r:id="rId2"/>
    <sheet name="2000-2008" sheetId="3" r:id="rId3"/>
    <sheet name="2009-2016" sheetId="4" r:id="rId4"/>
    <sheet name="2017 en adelante" sheetId="5" r:id="rId5"/>
    <sheet name="por mes" sheetId="6" r:id="rId6"/>
    <sheet name="Ficha Tecnica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4" l="1"/>
  <c r="J54" i="3"/>
  <c r="H54" i="3"/>
  <c r="G54" i="3"/>
  <c r="F54" i="3"/>
  <c r="D54" i="3"/>
  <c r="C54" i="3"/>
  <c r="B54" i="3"/>
  <c r="J47" i="2"/>
  <c r="H47" i="2"/>
  <c r="G47" i="2"/>
  <c r="D47" i="2"/>
  <c r="C37" i="2"/>
  <c r="C30" i="2"/>
</calcChain>
</file>

<file path=xl/sharedStrings.xml><?xml version="1.0" encoding="utf-8"?>
<sst xmlns="http://schemas.openxmlformats.org/spreadsheetml/2006/main" count="1006" uniqueCount="177">
  <si>
    <t>Exportación según principales países de desembarque (en dólares). Total Provincia. Años 1991-2024</t>
  </si>
  <si>
    <t>1991-1999</t>
  </si>
  <si>
    <t>2000-2008</t>
  </si>
  <si>
    <t>2009-2016</t>
  </si>
  <si>
    <t>2017 en adelante (anual)</t>
  </si>
  <si>
    <t>por mes</t>
  </si>
  <si>
    <t>Fuente: Instituto Provincial de Análisis e Investigación, Estadística y Censos sobre la base de datos de la Dirección Nacional de Estadísticas del Comercio del Instituto Nacional de Estadística y Censos (INDEC)</t>
  </si>
  <si>
    <t>Exportación según principales países de desembarque (en dólares). Total Provincia. Años 1991/ 1999</t>
  </si>
  <si>
    <t>País de desembarque</t>
  </si>
  <si>
    <t>1991</t>
  </si>
  <si>
    <t>1992</t>
  </si>
  <si>
    <t>1993</t>
  </si>
  <si>
    <t>1994</t>
  </si>
  <si>
    <t>1995</t>
  </si>
  <si>
    <t>1996</t>
  </si>
  <si>
    <t>Total</t>
  </si>
  <si>
    <t>Holanda</t>
  </si>
  <si>
    <t>-</t>
  </si>
  <si>
    <t>Nigeria</t>
  </si>
  <si>
    <t>Barbados</t>
  </si>
  <si>
    <t>Bolivia</t>
  </si>
  <si>
    <t>Brasil</t>
  </si>
  <si>
    <t>Canadá</t>
  </si>
  <si>
    <t>Colombia</t>
  </si>
  <si>
    <t>Cuba</t>
  </si>
  <si>
    <t>Chile</t>
  </si>
  <si>
    <t>Ecuador</t>
  </si>
  <si>
    <t>Estados Unidos</t>
  </si>
  <si>
    <t>Guatemala</t>
  </si>
  <si>
    <t>México</t>
  </si>
  <si>
    <t>Panamá</t>
  </si>
  <si>
    <t>Paraguay</t>
  </si>
  <si>
    <t>Perú</t>
  </si>
  <si>
    <t>Puerto Rico</t>
  </si>
  <si>
    <t>Uruguay</t>
  </si>
  <si>
    <t>Venezuela</t>
  </si>
  <si>
    <t>Corea Democ. Norte</t>
  </si>
  <si>
    <t>Corea Rep. Sur</t>
  </si>
  <si>
    <t>China Continental</t>
  </si>
  <si>
    <t>Isla-Formosa Taiwan</t>
  </si>
  <si>
    <t>Japón</t>
  </si>
  <si>
    <t>Singapur</t>
  </si>
  <si>
    <t>Hong Kong</t>
  </si>
  <si>
    <t>Bélgica</t>
  </si>
  <si>
    <t>Dinamarca</t>
  </si>
  <si>
    <t>España</t>
  </si>
  <si>
    <t>Francia</t>
  </si>
  <si>
    <t>Hungría</t>
  </si>
  <si>
    <t>Italia</t>
  </si>
  <si>
    <t>Países Bajos</t>
  </si>
  <si>
    <t>Portugal</t>
  </si>
  <si>
    <t>Gran Bretaña</t>
  </si>
  <si>
    <t>Suecia</t>
  </si>
  <si>
    <t>Turquía</t>
  </si>
  <si>
    <t>Alemania Federal</t>
  </si>
  <si>
    <t xml:space="preserve">Rusia </t>
  </si>
  <si>
    <t>Nueva Zelanda</t>
  </si>
  <si>
    <t>Otros</t>
  </si>
  <si>
    <r>
      <rPr>
        <b/>
        <sz val="8"/>
        <color rgb="FF000000"/>
        <rFont val="Arial"/>
        <family val="2"/>
      </rPr>
      <t xml:space="preserve">Nota: </t>
    </r>
    <r>
      <rPr>
        <sz val="8"/>
        <color rgb="FF000000"/>
        <rFont val="Arial"/>
        <family val="2"/>
      </rPr>
      <t>los totales por suma pueden no coincidir por redondeo en las cifras parciales.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</si>
  <si>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Provincial de Análisis e Investigación, Estadística y Censos de Tierra del Fuego en base de datos de INDEC</t>
    </r>
  </si>
  <si>
    <t>Exportación según principales países de desembarque (en dólares). Total Provincia. Años 2000/ 2008</t>
  </si>
  <si>
    <t>Angola</t>
  </si>
  <si>
    <t>Arabia Saudita</t>
  </si>
  <si>
    <t>Australia</t>
  </si>
  <si>
    <t>Bahamas</t>
  </si>
  <si>
    <t>Bielorus</t>
  </si>
  <si>
    <t>Bosnia Herzegovina</t>
  </si>
  <si>
    <t>Bulgaria</t>
  </si>
  <si>
    <t>Corea Democrática del Norte</t>
  </si>
  <si>
    <t>Corea Republicana del Sur</t>
  </si>
  <si>
    <t>Costa Rica</t>
  </si>
  <si>
    <t>Croacia</t>
  </si>
  <si>
    <t>Disponible para agrupamiento</t>
  </si>
  <si>
    <t>Dominica</t>
  </si>
  <si>
    <t>El Salvador</t>
  </si>
  <si>
    <t>Emiratos Arabes Unidos</t>
  </si>
  <si>
    <t>India</t>
  </si>
  <si>
    <t>Israel</t>
  </si>
  <si>
    <t>Jordania</t>
  </si>
  <si>
    <t>Libia</t>
  </si>
  <si>
    <t>Lituania</t>
  </si>
  <si>
    <t>Marruecos</t>
  </si>
  <si>
    <t>Moldova</t>
  </si>
  <si>
    <t>Polonia</t>
  </si>
  <si>
    <t>República Checa</t>
  </si>
  <si>
    <t>Rumania</t>
  </si>
  <si>
    <t>Sudáfrica</t>
  </si>
  <si>
    <t>Suiza</t>
  </si>
  <si>
    <t>Túnez</t>
  </si>
  <si>
    <t>Ucrania</t>
  </si>
  <si>
    <t>Vietnam</t>
  </si>
  <si>
    <t>Exportación según principales países de desembarque (miles de dólares). Total Provincia. Años 2009/ 2016</t>
  </si>
  <si>
    <t>Chile, zona franca Punta Arenas</t>
  </si>
  <si>
    <t>Eslovaquia</t>
  </si>
  <si>
    <t>Indonesia</t>
  </si>
  <si>
    <t>Kazajstán</t>
  </si>
  <si>
    <t>Kenya</t>
  </si>
  <si>
    <t>Líbano</t>
  </si>
  <si>
    <t>Malasia</t>
  </si>
  <si>
    <t>Noruega</t>
  </si>
  <si>
    <t>Serbia</t>
  </si>
  <si>
    <t>Tailandia</t>
  </si>
  <si>
    <t>Unión Soviética</t>
  </si>
  <si>
    <t>Exportaciones anuales según principales países de desembarque (en dólares). Total Provincia. Años 2017/ 2023</t>
  </si>
  <si>
    <t>2024 (*)</t>
  </si>
  <si>
    <t>Alemania</t>
  </si>
  <si>
    <t>Azerbaiyán</t>
  </si>
  <si>
    <t>Bielorrusia</t>
  </si>
  <si>
    <t>Bosnia y Herzegovina</t>
  </si>
  <si>
    <t>China</t>
  </si>
  <si>
    <t>Corea del Sur</t>
  </si>
  <si>
    <t>Costa de Marfil</t>
  </si>
  <si>
    <t>Emiratos Árabes Unidos</t>
  </si>
  <si>
    <t>Estonia</t>
  </si>
  <si>
    <t>Finlandia</t>
  </si>
  <si>
    <t>Georgia</t>
  </si>
  <si>
    <t>Ghana</t>
  </si>
  <si>
    <t>Grecia</t>
  </si>
  <si>
    <t>Indeterminado (1)</t>
  </si>
  <si>
    <t>Letonia</t>
  </si>
  <si>
    <t>Liberia</t>
  </si>
  <si>
    <t>Moldavia</t>
  </si>
  <si>
    <t>Montenegro</t>
  </si>
  <si>
    <t xml:space="preserve">Nicaragua </t>
  </si>
  <si>
    <t>Omán</t>
  </si>
  <si>
    <t>Reino Unido</t>
  </si>
  <si>
    <t>Rep. Dominicana</t>
  </si>
  <si>
    <t>Rusia</t>
  </si>
  <si>
    <t>Santa Lucía</t>
  </si>
  <si>
    <t>Sierra Leona</t>
  </si>
  <si>
    <t>Taiwan</t>
  </si>
  <si>
    <t>Tayikistán</t>
  </si>
  <si>
    <t>- Cero absoluto</t>
  </si>
  <si>
    <t>(1) Buques y aeronaves (cumbustible)</t>
  </si>
  <si>
    <r>
      <rPr>
        <b/>
        <sz val="8"/>
        <color rgb="FF000000"/>
        <rFont val="Arial"/>
        <family val="2"/>
      </rPr>
      <t xml:space="preserve">Nota: </t>
    </r>
    <r>
      <rPr>
        <sz val="8"/>
        <color rgb="FF000000"/>
        <rFont val="Arial"/>
        <family val="2"/>
      </rPr>
      <t>Los totales incluyen zonas francas y territorios asociados. Los totales por suma pueden no coincidir por redondeo en las cifras parciales.</t>
    </r>
  </si>
  <si>
    <t xml:space="preserve">sep-24 </t>
  </si>
  <si>
    <t>oct-24 (*)</t>
  </si>
  <si>
    <t>nov-24 (*)</t>
  </si>
  <si>
    <t>dic-24 (*)</t>
  </si>
  <si>
    <t>ene-25 (*)</t>
  </si>
  <si>
    <t>feb-25 (*)</t>
  </si>
  <si>
    <t>mar-25 (*)</t>
  </si>
  <si>
    <t>abr-25(*)</t>
  </si>
  <si>
    <t>(1) Ventas a Buques de bandera extranjera</t>
  </si>
  <si>
    <t>* Datos provisorios</t>
  </si>
  <si>
    <t>FICHA TECNICA</t>
  </si>
  <si>
    <t>ARCHIVO</t>
  </si>
  <si>
    <t>13_3_04</t>
  </si>
  <si>
    <t>Tema</t>
  </si>
  <si>
    <t>Estadísticas macroeconomicas</t>
  </si>
  <si>
    <t>Subtema</t>
  </si>
  <si>
    <t>Comercio internacional y balanza de pagos </t>
  </si>
  <si>
    <t>Serie</t>
  </si>
  <si>
    <t>Valor total de las exportaciones por períodos anuales según pais de desembarque de la provincia de Tierra del Fuego AeIAS</t>
  </si>
  <si>
    <t>Objetivo</t>
  </si>
  <si>
    <t>Presentar la evolución de las exportaciones de la Provincia de Tierra del Fuego AeIAS clasificadas por pais de desembarque</t>
  </si>
  <si>
    <t>Cobertura geográfica</t>
  </si>
  <si>
    <t>Provincia de Tierra del Fuego AeIAS</t>
  </si>
  <si>
    <t>Cobertura temporal</t>
  </si>
  <si>
    <t>Años 1991-2025</t>
  </si>
  <si>
    <t>Variable 1</t>
  </si>
  <si>
    <t>Pais de desembarque</t>
  </si>
  <si>
    <t>Definición Operativa</t>
  </si>
  <si>
    <t xml:space="preserve">Refiere a las exportaciones hacia un país por su relevancia como receptores de las mercaderías exportadas por la Provincia de Tierra del Fuego AeIAS. </t>
  </si>
  <si>
    <t>Unidad de medida</t>
  </si>
  <si>
    <t>Dólares</t>
  </si>
  <si>
    <t>Método de cálculo (formula)</t>
  </si>
  <si>
    <t>No aplica</t>
  </si>
  <si>
    <t>Periocidad de recepción de datos</t>
  </si>
  <si>
    <t>Mensual</t>
  </si>
  <si>
    <t>Periodicidad de difusión</t>
  </si>
  <si>
    <t>Nota</t>
  </si>
  <si>
    <t>Los totales incluyen zonas francas y territorios asociados. Los totales por suma pueden no coincidir por redondeo en las cifras parciales.</t>
  </si>
  <si>
    <t>Fuente</t>
  </si>
  <si>
    <t>Instituto Provincial de Análisis e Investigación, Estadística
y Censos de Tierra del Fuego sobre la base de datos de INDEC</t>
  </si>
  <si>
    <t>may-25(*)</t>
  </si>
  <si>
    <t>Exportaciones mensuales según principales países de desembarque (en dólares). Total Provincia. Años 2017/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</si>
</sst>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\-??_ ;_ @_ "/>
    <numFmt numFmtId="165" formatCode="_ * #,##0.00_ ;_ * \-#,##0.00_ ;_ * \-??_ ;_ @_ "/>
    <numFmt numFmtId="166" formatCode="#,##0;\-#,##0;\-"/>
    <numFmt numFmtId="167" formatCode="mmm\-d"/>
  </numFmts>
  <fonts count="18" x14ac:knownFonts="1">
    <font>
      <sz val="11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8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37" fontId="11" fillId="2" borderId="0" xfId="0" applyNumberFormat="1" applyFont="1" applyFill="1"/>
    <xf numFmtId="0" fontId="9" fillId="2" borderId="0" xfId="0" applyFont="1" applyFill="1" applyAlignment="1">
      <alignment horizontal="left"/>
    </xf>
    <xf numFmtId="37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37" fontId="9" fillId="2" borderId="0" xfId="0" applyNumberFormat="1" applyFont="1" applyFill="1"/>
    <xf numFmtId="3" fontId="9" fillId="2" borderId="0" xfId="0" applyNumberFormat="1" applyFont="1" applyFill="1"/>
    <xf numFmtId="164" fontId="5" fillId="2" borderId="0" xfId="0" applyNumberFormat="1" applyFont="1" applyFill="1"/>
    <xf numFmtId="164" fontId="9" fillId="2" borderId="0" xfId="0" applyNumberFormat="1" applyFont="1" applyFill="1"/>
    <xf numFmtId="164" fontId="9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11" fillId="2" borderId="2" xfId="0" applyFont="1" applyFill="1" applyBorder="1"/>
    <xf numFmtId="0" fontId="9" fillId="2" borderId="2" xfId="0" applyFont="1" applyFill="1" applyBorder="1"/>
    <xf numFmtId="37" fontId="9" fillId="2" borderId="2" xfId="0" applyNumberFormat="1" applyFont="1" applyFill="1" applyBorder="1" applyAlignment="1">
      <alignment horizontal="right"/>
    </xf>
    <xf numFmtId="37" fontId="9" fillId="2" borderId="2" xfId="0" applyNumberFormat="1" applyFont="1" applyFill="1" applyBorder="1"/>
    <xf numFmtId="0" fontId="10" fillId="2" borderId="2" xfId="0" applyFont="1" applyFill="1" applyBorder="1"/>
    <xf numFmtId="164" fontId="10" fillId="2" borderId="2" xfId="0" applyNumberFormat="1" applyFont="1" applyFill="1" applyBorder="1"/>
    <xf numFmtId="0" fontId="9" fillId="2" borderId="0" xfId="0" applyFont="1" applyFill="1"/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37" fontId="7" fillId="2" borderId="0" xfId="0" applyNumberFormat="1" applyFont="1" applyFill="1"/>
    <xf numFmtId="0" fontId="6" fillId="2" borderId="0" xfId="0" applyFont="1" applyFill="1" applyAlignment="1">
      <alignment horizontal="left"/>
    </xf>
    <xf numFmtId="165" fontId="7" fillId="2" borderId="0" xfId="0" applyNumberFormat="1" applyFont="1" applyFill="1"/>
    <xf numFmtId="0" fontId="11" fillId="2" borderId="0" xfId="0" applyFont="1" applyFill="1"/>
    <xf numFmtId="3" fontId="11" fillId="2" borderId="0" xfId="0" applyNumberFormat="1" applyFont="1" applyFill="1"/>
    <xf numFmtId="0" fontId="7" fillId="2" borderId="2" xfId="0" applyFont="1" applyFill="1" applyBorder="1"/>
    <xf numFmtId="3" fontId="1" fillId="2" borderId="2" xfId="0" applyNumberFormat="1" applyFont="1" applyFill="1" applyBorder="1"/>
    <xf numFmtId="3" fontId="8" fillId="2" borderId="2" xfId="0" applyNumberFormat="1" applyFont="1" applyFill="1" applyBorder="1"/>
    <xf numFmtId="0" fontId="1" fillId="2" borderId="0" xfId="0" applyFont="1" applyFill="1"/>
    <xf numFmtId="37" fontId="1" fillId="2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166" fontId="11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horizontal="right" vertical="center"/>
    </xf>
    <xf numFmtId="166" fontId="9" fillId="2" borderId="0" xfId="0" applyNumberFormat="1" applyFont="1" applyFill="1" applyAlignment="1">
      <alignment horizontal="left" vertical="center"/>
    </xf>
    <xf numFmtId="166" fontId="9" fillId="2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166" fontId="5" fillId="2" borderId="0" xfId="0" applyNumberFormat="1" applyFont="1" applyFill="1" applyAlignment="1">
      <alignment horizontal="left" vertical="center"/>
    </xf>
    <xf numFmtId="166" fontId="5" fillId="2" borderId="0" xfId="0" applyNumberFormat="1" applyFont="1" applyFill="1" applyAlignment="1">
      <alignment horizontal="right" vertical="center"/>
    </xf>
    <xf numFmtId="0" fontId="15" fillId="0" borderId="0" xfId="0" applyFont="1"/>
    <xf numFmtId="166" fontId="9" fillId="0" borderId="0" xfId="0" applyNumberFormat="1" applyFont="1" applyAlignment="1">
      <alignment vertical="center"/>
    </xf>
    <xf numFmtId="166" fontId="9" fillId="2" borderId="0" xfId="0" applyNumberFormat="1" applyFont="1" applyFill="1" applyAlignment="1">
      <alignment vertical="center"/>
    </xf>
    <xf numFmtId="0" fontId="9" fillId="2" borderId="3" xfId="0" applyFont="1" applyFill="1" applyBorder="1"/>
    <xf numFmtId="166" fontId="9" fillId="2" borderId="3" xfId="0" applyNumberFormat="1" applyFont="1" applyFill="1" applyBorder="1" applyAlignment="1">
      <alignment horizontal="right" vertical="center"/>
    </xf>
    <xf numFmtId="49" fontId="9" fillId="2" borderId="0" xfId="0" applyNumberFormat="1" applyFont="1" applyFill="1"/>
    <xf numFmtId="3" fontId="12" fillId="2" borderId="0" xfId="0" applyNumberFormat="1" applyFont="1" applyFill="1" applyAlignment="1">
      <alignment vertical="center"/>
    </xf>
    <xf numFmtId="4" fontId="8" fillId="0" borderId="0" xfId="0" applyNumberFormat="1" applyFont="1"/>
    <xf numFmtId="0" fontId="14" fillId="0" borderId="0" xfId="0" applyFont="1" applyAlignment="1">
      <alignment horizontal="center"/>
    </xf>
    <xf numFmtId="166" fontId="11" fillId="0" borderId="0" xfId="0" applyNumberFormat="1" applyFont="1" applyAlignment="1">
      <alignment vertical="center"/>
    </xf>
    <xf numFmtId="17" fontId="5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5" fillId="0" borderId="0" xfId="0" applyNumberFormat="1" applyFont="1" applyAlignment="1">
      <alignment vertical="center"/>
    </xf>
    <xf numFmtId="166" fontId="5" fillId="2" borderId="0" xfId="0" applyNumberFormat="1" applyFont="1" applyFill="1" applyAlignment="1">
      <alignment vertical="center"/>
    </xf>
    <xf numFmtId="0" fontId="9" fillId="0" borderId="3" xfId="0" applyFont="1" applyBorder="1"/>
    <xf numFmtId="3" fontId="9" fillId="0" borderId="0" xfId="0" applyNumberFormat="1" applyFont="1" applyAlignment="1">
      <alignment horizontal="right"/>
    </xf>
    <xf numFmtId="4" fontId="9" fillId="0" borderId="0" xfId="0" applyNumberFormat="1" applyFont="1"/>
    <xf numFmtId="0" fontId="5" fillId="0" borderId="0" xfId="0" applyFont="1" applyAlignment="1">
      <alignment horizontal="center"/>
    </xf>
    <xf numFmtId="0" fontId="16" fillId="3" borderId="1" xfId="0" applyFont="1" applyFill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0" fontId="16" fillId="3" borderId="5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16" fillId="3" borderId="0" xfId="0" applyFont="1" applyFill="1" applyAlignment="1">
      <alignment horizontal="center" vertical="center" wrapText="1"/>
    </xf>
    <xf numFmtId="0" fontId="17" fillId="0" borderId="2" xfId="0" applyFont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showGridLines="0" zoomScaleNormal="100" workbookViewId="0"/>
  </sheetViews>
  <sheetFormatPr baseColWidth="10" defaultColWidth="16" defaultRowHeight="15" x14ac:dyDescent="0.25"/>
  <cols>
    <col min="1" max="26" width="11.140625" customWidth="1"/>
  </cols>
  <sheetData>
    <row r="1" spans="1:1" x14ac:dyDescent="0.25">
      <c r="A1" s="1" t="s">
        <v>0</v>
      </c>
    </row>
    <row r="2" spans="1:1" x14ac:dyDescent="0.25">
      <c r="A2" s="2"/>
    </row>
    <row r="3" spans="1:1" x14ac:dyDescent="0.25">
      <c r="A3" s="3" t="s">
        <v>1</v>
      </c>
    </row>
    <row r="4" spans="1:1" x14ac:dyDescent="0.25">
      <c r="A4" s="3" t="s">
        <v>2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x14ac:dyDescent="0.25">
      <c r="A7" s="4" t="s">
        <v>5</v>
      </c>
    </row>
    <row r="8" spans="1:1" x14ac:dyDescent="0.25">
      <c r="A8" s="2"/>
    </row>
    <row r="9" spans="1:1" x14ac:dyDescent="0.25">
      <c r="A9" s="5" t="s">
        <v>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6" location="'2017 en adelante'!A1" display="2017 en adelante (anual)" xr:uid="{00000000-0004-0000-0000-000000000000}"/>
    <hyperlink ref="A7" location="'por mes'!A1" display="por mes" xr:uid="{00000000-0004-0000-0000-000001000000}"/>
  </hyperlinks>
  <pageMargins left="0.7" right="0.7" top="0.75" bottom="0.75" header="0.511811023622047" footer="0.511811023622047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4"/>
  <sheetViews>
    <sheetView showGridLines="0" zoomScaleNormal="100" workbookViewId="0"/>
  </sheetViews>
  <sheetFormatPr baseColWidth="10" defaultColWidth="16" defaultRowHeight="15" x14ac:dyDescent="0.25"/>
  <cols>
    <col min="1" max="1" width="22.42578125" customWidth="1"/>
    <col min="2" max="2" width="16.85546875" customWidth="1"/>
    <col min="3" max="3" width="16.42578125" customWidth="1"/>
    <col min="4" max="5" width="16.85546875" customWidth="1"/>
    <col min="6" max="6" width="16.42578125" customWidth="1"/>
    <col min="7" max="8" width="16.85546875" customWidth="1"/>
    <col min="9" max="9" width="17.28515625" customWidth="1"/>
    <col min="10" max="10" width="16.85546875" customWidth="1"/>
    <col min="11" max="25" width="11.140625" customWidth="1"/>
  </cols>
  <sheetData>
    <row r="1" spans="1:25" x14ac:dyDescent="0.25">
      <c r="A1" s="6" t="s">
        <v>7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9"/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 x14ac:dyDescent="0.25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1">
        <v>1997</v>
      </c>
      <c r="I3" s="11">
        <v>1998</v>
      </c>
      <c r="J3" s="12">
        <v>1999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13"/>
      <c r="B4" s="13"/>
      <c r="C4" s="13"/>
      <c r="D4" s="14"/>
      <c r="E4" s="14"/>
      <c r="F4" s="14"/>
      <c r="G4" s="14"/>
      <c r="H4" s="13"/>
      <c r="I4" s="13"/>
      <c r="J4" s="1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15" t="s">
        <v>15</v>
      </c>
      <c r="B5" s="16">
        <v>264587642</v>
      </c>
      <c r="C5" s="16">
        <v>122024403</v>
      </c>
      <c r="D5" s="16">
        <v>226037235</v>
      </c>
      <c r="E5" s="16">
        <v>258442269</v>
      </c>
      <c r="F5" s="16">
        <v>267463016</v>
      </c>
      <c r="G5" s="16">
        <v>264587642</v>
      </c>
      <c r="H5" s="16">
        <v>292330590</v>
      </c>
      <c r="I5" s="16">
        <v>220192103</v>
      </c>
      <c r="J5" s="16">
        <v>293660998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17" t="s">
        <v>16</v>
      </c>
      <c r="B6" s="18" t="s">
        <v>17</v>
      </c>
      <c r="C6" s="18" t="s">
        <v>17</v>
      </c>
      <c r="D6" s="18" t="s">
        <v>17</v>
      </c>
      <c r="E6" s="18" t="s">
        <v>17</v>
      </c>
      <c r="F6" s="19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17" t="s">
        <v>18</v>
      </c>
      <c r="B7" s="18">
        <v>48268</v>
      </c>
      <c r="C7" s="20" t="s">
        <v>17</v>
      </c>
      <c r="D7" s="21">
        <v>621266</v>
      </c>
      <c r="E7" s="18" t="s">
        <v>17</v>
      </c>
      <c r="F7" s="19" t="s">
        <v>17</v>
      </c>
      <c r="G7" s="18" t="s">
        <v>17</v>
      </c>
      <c r="H7" s="18" t="s">
        <v>17</v>
      </c>
      <c r="I7" s="18" t="s">
        <v>17</v>
      </c>
      <c r="J7" s="18">
        <v>425095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17" t="s">
        <v>19</v>
      </c>
      <c r="B8" s="20" t="s">
        <v>17</v>
      </c>
      <c r="C8" s="21">
        <v>781</v>
      </c>
      <c r="D8" s="18" t="s">
        <v>17</v>
      </c>
      <c r="E8" s="18" t="s">
        <v>17</v>
      </c>
      <c r="F8" s="19" t="s">
        <v>17</v>
      </c>
      <c r="G8" s="18" t="s">
        <v>17</v>
      </c>
      <c r="H8" s="18" t="s">
        <v>17</v>
      </c>
      <c r="I8" s="18" t="s">
        <v>17</v>
      </c>
      <c r="J8" s="18" t="s">
        <v>17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17" t="s">
        <v>20</v>
      </c>
      <c r="B9" s="20">
        <v>25350</v>
      </c>
      <c r="C9" s="21">
        <v>24933</v>
      </c>
      <c r="D9" s="18" t="s">
        <v>17</v>
      </c>
      <c r="E9" s="18" t="s">
        <v>17</v>
      </c>
      <c r="F9" s="19" t="s">
        <v>17</v>
      </c>
      <c r="G9" s="18" t="s">
        <v>17</v>
      </c>
      <c r="H9" s="18" t="s">
        <v>17</v>
      </c>
      <c r="I9" s="18">
        <v>22211</v>
      </c>
      <c r="J9" s="18">
        <v>1118707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17" t="s">
        <v>21</v>
      </c>
      <c r="B10" s="21">
        <v>8483157</v>
      </c>
      <c r="C10" s="21">
        <v>15804431</v>
      </c>
      <c r="D10" s="21">
        <v>117178089</v>
      </c>
      <c r="E10" s="21">
        <v>133509453</v>
      </c>
      <c r="F10" s="22">
        <v>124457588</v>
      </c>
      <c r="G10" s="21">
        <v>151209652</v>
      </c>
      <c r="H10" s="21">
        <v>128383026</v>
      </c>
      <c r="I10" s="23">
        <v>74353851</v>
      </c>
      <c r="J10" s="24">
        <v>137781405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17" t="s">
        <v>22</v>
      </c>
      <c r="B11" s="20" t="s">
        <v>17</v>
      </c>
      <c r="C11" s="18" t="s">
        <v>17</v>
      </c>
      <c r="D11" s="18" t="s">
        <v>17</v>
      </c>
      <c r="E11" s="19" t="s">
        <v>17</v>
      </c>
      <c r="F11" s="19" t="s">
        <v>17</v>
      </c>
      <c r="G11" s="21">
        <v>1925235</v>
      </c>
      <c r="H11" s="21">
        <v>1210169</v>
      </c>
      <c r="I11" s="23">
        <v>168693</v>
      </c>
      <c r="J11" s="24">
        <v>365108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17" t="s">
        <v>23</v>
      </c>
      <c r="B12" s="20" t="s">
        <v>17</v>
      </c>
      <c r="C12" s="21">
        <v>66881</v>
      </c>
      <c r="D12" s="18" t="s">
        <v>17</v>
      </c>
      <c r="E12" s="19">
        <v>130509</v>
      </c>
      <c r="F12" s="19" t="s">
        <v>17</v>
      </c>
      <c r="G12" s="21">
        <v>120750</v>
      </c>
      <c r="H12" s="18" t="s">
        <v>17</v>
      </c>
      <c r="I12" s="18">
        <v>96676</v>
      </c>
      <c r="J12" s="25">
        <v>450406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17" t="s">
        <v>24</v>
      </c>
      <c r="B13" s="20" t="s">
        <v>17</v>
      </c>
      <c r="C13" s="20" t="s">
        <v>17</v>
      </c>
      <c r="D13" s="18" t="s">
        <v>17</v>
      </c>
      <c r="E13" s="19" t="s">
        <v>17</v>
      </c>
      <c r="F13" s="19" t="s">
        <v>17</v>
      </c>
      <c r="G13" s="21">
        <v>1267661</v>
      </c>
      <c r="H13" s="18" t="s">
        <v>17</v>
      </c>
      <c r="I13" s="18" t="s">
        <v>17</v>
      </c>
      <c r="J13" s="24">
        <v>37449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17" t="s">
        <v>25</v>
      </c>
      <c r="B14" s="20">
        <v>13661174</v>
      </c>
      <c r="C14" s="21">
        <v>11288518</v>
      </c>
      <c r="D14" s="21">
        <v>11993681</v>
      </c>
      <c r="E14" s="21">
        <v>13196516</v>
      </c>
      <c r="F14" s="22">
        <v>21063368</v>
      </c>
      <c r="G14" s="21">
        <v>20987133</v>
      </c>
      <c r="H14" s="21">
        <v>28982044</v>
      </c>
      <c r="I14" s="23">
        <v>62831404</v>
      </c>
      <c r="J14" s="24">
        <v>63098834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.75" customHeight="1" x14ac:dyDescent="0.25">
      <c r="A15" s="17" t="s">
        <v>26</v>
      </c>
      <c r="B15" s="20" t="s">
        <v>17</v>
      </c>
      <c r="C15" s="18" t="s">
        <v>17</v>
      </c>
      <c r="D15" s="18" t="s">
        <v>17</v>
      </c>
      <c r="E15" s="18" t="s">
        <v>17</v>
      </c>
      <c r="F15" s="19" t="s">
        <v>17</v>
      </c>
      <c r="G15" s="18" t="s">
        <v>17</v>
      </c>
      <c r="H15" s="18">
        <v>96118</v>
      </c>
      <c r="I15" s="18" t="s">
        <v>17</v>
      </c>
      <c r="J15" s="25">
        <v>410142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5.75" customHeight="1" x14ac:dyDescent="0.25">
      <c r="A16" s="17" t="s">
        <v>27</v>
      </c>
      <c r="B16" s="21">
        <v>6204777</v>
      </c>
      <c r="C16" s="21">
        <v>29376657</v>
      </c>
      <c r="D16" s="21">
        <v>2489222</v>
      </c>
      <c r="E16" s="21">
        <v>20596329</v>
      </c>
      <c r="F16" s="22">
        <v>16929393</v>
      </c>
      <c r="G16" s="21">
        <v>11353363</v>
      </c>
      <c r="H16" s="21">
        <v>15810921</v>
      </c>
      <c r="I16" s="23">
        <v>15998724</v>
      </c>
      <c r="J16" s="24">
        <v>19180768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.75" customHeight="1" x14ac:dyDescent="0.25">
      <c r="A17" s="17" t="s">
        <v>28</v>
      </c>
      <c r="B17" s="20" t="s">
        <v>17</v>
      </c>
      <c r="C17" s="20" t="s">
        <v>17</v>
      </c>
      <c r="D17" s="20" t="s">
        <v>17</v>
      </c>
      <c r="E17" s="20" t="s">
        <v>17</v>
      </c>
      <c r="F17" s="22">
        <v>190369</v>
      </c>
      <c r="G17" s="18" t="s">
        <v>17</v>
      </c>
      <c r="H17" s="18" t="s">
        <v>17</v>
      </c>
      <c r="I17" s="18" t="s">
        <v>17</v>
      </c>
      <c r="J17" s="25" t="s">
        <v>17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.75" customHeight="1" x14ac:dyDescent="0.25">
      <c r="A18" s="17" t="s">
        <v>29</v>
      </c>
      <c r="B18" s="20">
        <v>250</v>
      </c>
      <c r="C18" s="18" t="s">
        <v>17</v>
      </c>
      <c r="D18" s="19">
        <v>73428</v>
      </c>
      <c r="E18" s="18">
        <v>472901</v>
      </c>
      <c r="F18" s="19" t="s">
        <v>17</v>
      </c>
      <c r="G18" s="18" t="s">
        <v>17</v>
      </c>
      <c r="H18" s="21">
        <v>295923</v>
      </c>
      <c r="I18" s="18" t="s">
        <v>17</v>
      </c>
      <c r="J18" s="25">
        <v>343551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.75" customHeight="1" x14ac:dyDescent="0.25">
      <c r="A19" s="17" t="s">
        <v>30</v>
      </c>
      <c r="B19" s="20" t="s">
        <v>17</v>
      </c>
      <c r="C19" s="18" t="s">
        <v>17</v>
      </c>
      <c r="D19" s="18">
        <v>6300000</v>
      </c>
      <c r="E19" s="18" t="s">
        <v>17</v>
      </c>
      <c r="F19" s="19" t="s">
        <v>17</v>
      </c>
      <c r="G19" s="21">
        <v>313500</v>
      </c>
      <c r="H19" s="18" t="s">
        <v>17</v>
      </c>
      <c r="I19" s="18" t="s">
        <v>17</v>
      </c>
      <c r="J19" s="25" t="s">
        <v>17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.75" customHeight="1" x14ac:dyDescent="0.25">
      <c r="A20" s="17" t="s">
        <v>31</v>
      </c>
      <c r="B20" s="20">
        <v>606555</v>
      </c>
      <c r="C20" s="18">
        <v>1988037</v>
      </c>
      <c r="D20" s="18">
        <v>509664</v>
      </c>
      <c r="E20" s="21">
        <v>15519</v>
      </c>
      <c r="F20" s="22">
        <v>1364323</v>
      </c>
      <c r="G20" s="21">
        <v>3882725</v>
      </c>
      <c r="H20" s="21">
        <v>2958218</v>
      </c>
      <c r="I20" s="23">
        <v>1874498</v>
      </c>
      <c r="J20" s="25">
        <v>1472184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25">
      <c r="A21" s="17" t="s">
        <v>32</v>
      </c>
      <c r="B21" s="20" t="s">
        <v>17</v>
      </c>
      <c r="C21" s="21">
        <v>7979344</v>
      </c>
      <c r="D21" s="21">
        <v>7382331</v>
      </c>
      <c r="E21" s="19" t="s">
        <v>17</v>
      </c>
      <c r="F21" s="19" t="s">
        <v>17</v>
      </c>
      <c r="G21" s="18" t="s">
        <v>17</v>
      </c>
      <c r="H21" s="18" t="s">
        <v>17</v>
      </c>
      <c r="I21" s="23">
        <v>347608</v>
      </c>
      <c r="J21" s="25" t="s">
        <v>17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25">
      <c r="A22" s="17" t="s">
        <v>33</v>
      </c>
      <c r="B22" s="20">
        <v>4420</v>
      </c>
      <c r="C22" s="18" t="s">
        <v>17</v>
      </c>
      <c r="D22" s="18" t="s">
        <v>17</v>
      </c>
      <c r="E22" s="18" t="s">
        <v>17</v>
      </c>
      <c r="F22" s="19" t="s">
        <v>17</v>
      </c>
      <c r="G22" s="18" t="s">
        <v>17</v>
      </c>
      <c r="H22" s="18" t="s">
        <v>17</v>
      </c>
      <c r="I22" s="18" t="s">
        <v>17</v>
      </c>
      <c r="J22" s="25" t="s">
        <v>17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25">
      <c r="A23" s="17" t="s">
        <v>34</v>
      </c>
      <c r="B23" s="21">
        <v>22013237</v>
      </c>
      <c r="C23" s="18">
        <v>669254</v>
      </c>
      <c r="D23" s="18">
        <v>787212</v>
      </c>
      <c r="E23" s="18">
        <v>3636779</v>
      </c>
      <c r="F23" s="22">
        <v>4739600</v>
      </c>
      <c r="G23" s="21">
        <v>4849655</v>
      </c>
      <c r="H23" s="21">
        <v>5863554</v>
      </c>
      <c r="I23" s="23">
        <v>4989813</v>
      </c>
      <c r="J23" s="24">
        <v>2944758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25">
      <c r="A24" s="17" t="s">
        <v>35</v>
      </c>
      <c r="B24" s="20" t="s">
        <v>17</v>
      </c>
      <c r="C24" s="18">
        <v>3763</v>
      </c>
      <c r="D24" s="18" t="s">
        <v>17</v>
      </c>
      <c r="E24" s="18" t="s">
        <v>17</v>
      </c>
      <c r="F24" s="19">
        <v>915128</v>
      </c>
      <c r="G24" s="21">
        <v>275309</v>
      </c>
      <c r="H24" s="18" t="s">
        <v>17</v>
      </c>
      <c r="I24" s="18" t="s">
        <v>17</v>
      </c>
      <c r="J24" s="24">
        <v>709387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25">
      <c r="A25" s="17" t="s">
        <v>36</v>
      </c>
      <c r="B25" s="20" t="s">
        <v>17</v>
      </c>
      <c r="C25" s="20" t="s">
        <v>17</v>
      </c>
      <c r="D25" s="18" t="s">
        <v>17</v>
      </c>
      <c r="E25" s="18" t="s">
        <v>17</v>
      </c>
      <c r="F25" s="19" t="s">
        <v>17</v>
      </c>
      <c r="G25" s="18" t="s">
        <v>17</v>
      </c>
      <c r="H25" s="18" t="s">
        <v>17</v>
      </c>
      <c r="I25" s="18" t="s">
        <v>17</v>
      </c>
      <c r="J25" s="25" t="s">
        <v>17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25">
      <c r="A26" s="17" t="s">
        <v>37</v>
      </c>
      <c r="B26" s="20" t="s">
        <v>17</v>
      </c>
      <c r="C26" s="18">
        <v>74522</v>
      </c>
      <c r="D26" s="21">
        <v>1235937</v>
      </c>
      <c r="E26" s="21">
        <v>2556944</v>
      </c>
      <c r="F26" s="22">
        <v>6743587</v>
      </c>
      <c r="G26" s="21">
        <v>5412231</v>
      </c>
      <c r="H26" s="21">
        <v>1780962</v>
      </c>
      <c r="I26" s="23">
        <v>1608643</v>
      </c>
      <c r="J26" s="24">
        <v>1684335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25">
      <c r="A27" s="17" t="s">
        <v>38</v>
      </c>
      <c r="B27" s="20" t="s">
        <v>17</v>
      </c>
      <c r="C27" s="18">
        <v>307863</v>
      </c>
      <c r="D27" s="20" t="s">
        <v>17</v>
      </c>
      <c r="E27" s="21">
        <v>53992</v>
      </c>
      <c r="F27" s="22">
        <v>664979</v>
      </c>
      <c r="G27" s="21">
        <v>2261382</v>
      </c>
      <c r="H27" s="21">
        <v>3208610</v>
      </c>
      <c r="I27" s="23">
        <v>1676204</v>
      </c>
      <c r="J27" s="24">
        <v>1395843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 x14ac:dyDescent="0.25">
      <c r="A28" s="17" t="s">
        <v>39</v>
      </c>
      <c r="B28" s="20" t="s">
        <v>17</v>
      </c>
      <c r="C28" s="18" t="s">
        <v>17</v>
      </c>
      <c r="D28" s="18">
        <v>1092606</v>
      </c>
      <c r="E28" s="21">
        <v>490643</v>
      </c>
      <c r="F28" s="22">
        <v>411902</v>
      </c>
      <c r="G28" s="21">
        <v>521741</v>
      </c>
      <c r="H28" s="21">
        <v>805934</v>
      </c>
      <c r="I28" s="23">
        <v>174960</v>
      </c>
      <c r="J28" s="25">
        <v>342500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 x14ac:dyDescent="0.25">
      <c r="A29" s="17" t="s">
        <v>40</v>
      </c>
      <c r="B29" s="21">
        <v>29210966</v>
      </c>
      <c r="C29" s="21">
        <v>41149656</v>
      </c>
      <c r="D29" s="21">
        <v>57549746</v>
      </c>
      <c r="E29" s="18">
        <v>46173418</v>
      </c>
      <c r="F29" s="22">
        <v>62902351</v>
      </c>
      <c r="G29" s="21">
        <v>42424460</v>
      </c>
      <c r="H29" s="21">
        <v>50341021</v>
      </c>
      <c r="I29" s="23">
        <v>39969558</v>
      </c>
      <c r="J29" s="24">
        <v>51233057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25">
      <c r="A30" s="17" t="s">
        <v>41</v>
      </c>
      <c r="B30" s="20" t="s">
        <v>17</v>
      </c>
      <c r="C30" s="21">
        <f>1236339+196</f>
        <v>1236535</v>
      </c>
      <c r="D30" s="20" t="s">
        <v>17</v>
      </c>
      <c r="E30" s="21">
        <v>59502</v>
      </c>
      <c r="F30" s="22">
        <v>102800</v>
      </c>
      <c r="G30" s="21">
        <v>345245</v>
      </c>
      <c r="H30" s="21">
        <v>384910</v>
      </c>
      <c r="I30" s="23">
        <v>130322</v>
      </c>
      <c r="J30" s="24">
        <v>662406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25">
      <c r="A31" s="17" t="s">
        <v>42</v>
      </c>
      <c r="B31" s="18" t="s">
        <v>17</v>
      </c>
      <c r="C31" s="18" t="s">
        <v>17</v>
      </c>
      <c r="D31" s="18">
        <v>113990</v>
      </c>
      <c r="E31" s="20">
        <v>78</v>
      </c>
      <c r="F31" s="22">
        <v>275007</v>
      </c>
      <c r="G31" s="21">
        <v>614873</v>
      </c>
      <c r="H31" s="21">
        <v>406265</v>
      </c>
      <c r="I31" s="18">
        <v>460</v>
      </c>
      <c r="J31" s="25" t="s">
        <v>17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25">
      <c r="A32" s="17" t="s">
        <v>43</v>
      </c>
      <c r="B32" s="20" t="s">
        <v>17</v>
      </c>
      <c r="C32" s="18" t="s">
        <v>17</v>
      </c>
      <c r="D32" s="18" t="s">
        <v>17</v>
      </c>
      <c r="E32" s="18" t="s">
        <v>17</v>
      </c>
      <c r="F32" s="19" t="s">
        <v>17</v>
      </c>
      <c r="G32" s="21">
        <v>287625</v>
      </c>
      <c r="H32" s="21">
        <v>156172</v>
      </c>
      <c r="I32" s="18" t="s">
        <v>17</v>
      </c>
      <c r="J32" s="2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5">
      <c r="A33" s="17" t="s">
        <v>44</v>
      </c>
      <c r="B33" s="20" t="s">
        <v>17</v>
      </c>
      <c r="C33" s="18">
        <v>671670</v>
      </c>
      <c r="D33" s="18">
        <v>408072</v>
      </c>
      <c r="E33" s="18" t="s">
        <v>17</v>
      </c>
      <c r="F33" s="19" t="s">
        <v>17</v>
      </c>
      <c r="G33" s="18" t="s">
        <v>17</v>
      </c>
      <c r="H33" s="21">
        <v>43802</v>
      </c>
      <c r="I33" s="18" t="s">
        <v>17</v>
      </c>
      <c r="J33" s="25" t="s">
        <v>17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25">
      <c r="A34" s="17" t="s">
        <v>45</v>
      </c>
      <c r="B34" s="21">
        <v>945939</v>
      </c>
      <c r="C34" s="21">
        <v>2074300</v>
      </c>
      <c r="D34" s="18">
        <v>8848350</v>
      </c>
      <c r="E34" s="19">
        <v>22284514</v>
      </c>
      <c r="F34" s="22">
        <v>11405546</v>
      </c>
      <c r="G34" s="21">
        <v>3323168</v>
      </c>
      <c r="H34" s="21">
        <v>7599240</v>
      </c>
      <c r="I34" s="23">
        <v>6543023</v>
      </c>
      <c r="J34" s="24">
        <v>4789923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25">
      <c r="A35" s="17" t="s">
        <v>46</v>
      </c>
      <c r="B35" s="21">
        <v>240220</v>
      </c>
      <c r="C35" s="21">
        <v>369570</v>
      </c>
      <c r="D35" s="21">
        <v>166646</v>
      </c>
      <c r="E35" s="21">
        <v>806964</v>
      </c>
      <c r="F35" s="22">
        <v>311848</v>
      </c>
      <c r="G35" s="21">
        <v>1181967</v>
      </c>
      <c r="H35" s="21">
        <v>3522901</v>
      </c>
      <c r="I35" s="23">
        <v>1630856</v>
      </c>
      <c r="J35" s="24">
        <v>1264436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25">
      <c r="A36" s="17" t="s">
        <v>47</v>
      </c>
      <c r="B36" s="18" t="s">
        <v>17</v>
      </c>
      <c r="C36" s="18" t="s">
        <v>17</v>
      </c>
      <c r="D36" s="18" t="s">
        <v>17</v>
      </c>
      <c r="E36" s="20" t="s">
        <v>17</v>
      </c>
      <c r="F36" s="19" t="s">
        <v>17</v>
      </c>
      <c r="G36" s="18" t="s">
        <v>17</v>
      </c>
      <c r="H36" s="18" t="s">
        <v>17</v>
      </c>
      <c r="I36" s="18" t="s">
        <v>17</v>
      </c>
      <c r="J36" s="25">
        <v>624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25">
      <c r="A37" s="17" t="s">
        <v>48</v>
      </c>
      <c r="B37" s="21">
        <v>3052100</v>
      </c>
      <c r="C37" s="21">
        <f>17440+180108+238793+1195603</f>
        <v>1631944</v>
      </c>
      <c r="D37" s="21">
        <v>370216</v>
      </c>
      <c r="E37" s="20">
        <v>460581</v>
      </c>
      <c r="F37" s="22">
        <v>1614775</v>
      </c>
      <c r="G37" s="21">
        <v>3814138</v>
      </c>
      <c r="H37" s="21">
        <v>6631292</v>
      </c>
      <c r="I37" s="23">
        <v>3070067</v>
      </c>
      <c r="J37" s="24">
        <v>1365088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5.75" customHeight="1" x14ac:dyDescent="0.25">
      <c r="A38" s="17" t="s">
        <v>49</v>
      </c>
      <c r="B38" s="18">
        <v>6179762</v>
      </c>
      <c r="C38" s="21">
        <v>5254356</v>
      </c>
      <c r="D38" s="18">
        <v>2637073</v>
      </c>
      <c r="E38" s="19">
        <v>2043937</v>
      </c>
      <c r="F38" s="22">
        <v>2493823</v>
      </c>
      <c r="G38" s="21">
        <v>4174074</v>
      </c>
      <c r="H38" s="21">
        <v>2490207</v>
      </c>
      <c r="I38" s="23">
        <v>1650040</v>
      </c>
      <c r="J38" s="24">
        <v>672587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5.75" customHeight="1" x14ac:dyDescent="0.25">
      <c r="A39" s="17" t="s">
        <v>50</v>
      </c>
      <c r="B39" s="18">
        <v>100158</v>
      </c>
      <c r="C39" s="18" t="s">
        <v>17</v>
      </c>
      <c r="D39" s="18" t="s">
        <v>17</v>
      </c>
      <c r="E39" s="18" t="s">
        <v>17</v>
      </c>
      <c r="F39" s="19" t="s">
        <v>17</v>
      </c>
      <c r="G39" s="21">
        <v>95677</v>
      </c>
      <c r="H39" s="18" t="s">
        <v>17</v>
      </c>
      <c r="I39" s="18">
        <v>15250</v>
      </c>
      <c r="J39" s="25" t="s">
        <v>17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5.75" customHeight="1" x14ac:dyDescent="0.25">
      <c r="A40" s="17" t="s">
        <v>51</v>
      </c>
      <c r="B40" s="18" t="s">
        <v>17</v>
      </c>
      <c r="C40" s="18" t="s">
        <v>17</v>
      </c>
      <c r="D40" s="18" t="s">
        <v>17</v>
      </c>
      <c r="E40" s="18">
        <v>27780</v>
      </c>
      <c r="F40" s="22">
        <v>17871</v>
      </c>
      <c r="G40" s="18" t="s">
        <v>17</v>
      </c>
      <c r="H40" s="18">
        <v>303903</v>
      </c>
      <c r="I40" s="23">
        <v>1696534</v>
      </c>
      <c r="J40" s="24">
        <v>633709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25">
      <c r="A41" s="17" t="s">
        <v>52</v>
      </c>
      <c r="B41" s="18">
        <v>7326</v>
      </c>
      <c r="C41" s="18" t="s">
        <v>17</v>
      </c>
      <c r="D41" s="18" t="s">
        <v>17</v>
      </c>
      <c r="E41" s="18" t="s">
        <v>17</v>
      </c>
      <c r="F41" s="19" t="s">
        <v>17</v>
      </c>
      <c r="G41" s="18" t="s">
        <v>17</v>
      </c>
      <c r="H41" s="18" t="s">
        <v>17</v>
      </c>
      <c r="I41" s="18" t="s">
        <v>17</v>
      </c>
      <c r="J41" s="25" t="s">
        <v>17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25">
      <c r="A42" s="17" t="s">
        <v>52</v>
      </c>
      <c r="B42" s="20">
        <v>48158</v>
      </c>
      <c r="C42" s="20" t="s">
        <v>17</v>
      </c>
      <c r="D42" s="20" t="s">
        <v>17</v>
      </c>
      <c r="E42" s="18" t="s">
        <v>17</v>
      </c>
      <c r="F42" s="22">
        <v>7940100</v>
      </c>
      <c r="G42" s="21">
        <v>259486</v>
      </c>
      <c r="H42" s="18" t="s">
        <v>17</v>
      </c>
      <c r="I42" s="18" t="s">
        <v>17</v>
      </c>
      <c r="J42" s="25" t="s">
        <v>17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25">
      <c r="A43" s="17" t="s">
        <v>53</v>
      </c>
      <c r="B43" s="20" t="s">
        <v>17</v>
      </c>
      <c r="C43" s="20" t="s">
        <v>17</v>
      </c>
      <c r="D43" s="20" t="s">
        <v>17</v>
      </c>
      <c r="E43" s="18" t="s">
        <v>17</v>
      </c>
      <c r="F43" s="22">
        <v>381910</v>
      </c>
      <c r="G43" s="21">
        <v>135268</v>
      </c>
      <c r="H43" s="21">
        <v>655435</v>
      </c>
      <c r="I43" s="23">
        <v>95534</v>
      </c>
      <c r="J43" s="24">
        <v>38240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25">
      <c r="A44" s="17" t="s">
        <v>54</v>
      </c>
      <c r="B44" s="21">
        <v>433752</v>
      </c>
      <c r="C44" s="21">
        <v>1357685</v>
      </c>
      <c r="D44" s="18">
        <v>5327902</v>
      </c>
      <c r="E44" s="26">
        <v>1175910</v>
      </c>
      <c r="F44" s="22">
        <v>2417926</v>
      </c>
      <c r="G44" s="18">
        <v>125592</v>
      </c>
      <c r="H44" s="18">
        <v>71924</v>
      </c>
      <c r="I44" s="23">
        <v>91830</v>
      </c>
      <c r="J44" s="25">
        <v>23209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25">
      <c r="A45" s="17" t="s">
        <v>55</v>
      </c>
      <c r="B45" s="18" t="s">
        <v>17</v>
      </c>
      <c r="C45" s="18">
        <v>119803</v>
      </c>
      <c r="D45" s="20" t="s">
        <v>17</v>
      </c>
      <c r="E45" s="18" t="s">
        <v>17</v>
      </c>
      <c r="F45" s="19" t="s">
        <v>17</v>
      </c>
      <c r="G45" s="18" t="s">
        <v>17</v>
      </c>
      <c r="H45" s="18">
        <v>35471</v>
      </c>
      <c r="I45" s="18" t="s">
        <v>17</v>
      </c>
      <c r="J45" s="25" t="s">
        <v>17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25">
      <c r="A46" s="17" t="s">
        <v>56</v>
      </c>
      <c r="B46" s="18" t="s">
        <v>17</v>
      </c>
      <c r="C46" s="18">
        <v>63900</v>
      </c>
      <c r="D46" s="18">
        <v>34</v>
      </c>
      <c r="E46" s="18" t="s">
        <v>17</v>
      </c>
      <c r="F46" s="19" t="s">
        <v>17</v>
      </c>
      <c r="G46" s="18" t="s">
        <v>17</v>
      </c>
      <c r="H46" s="18" t="s">
        <v>17</v>
      </c>
      <c r="I46" s="18" t="s">
        <v>17</v>
      </c>
      <c r="J46" s="25">
        <v>105760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25">
      <c r="A47" s="17" t="s">
        <v>57</v>
      </c>
      <c r="B47" s="21">
        <v>98000</v>
      </c>
      <c r="C47" s="21">
        <v>510000</v>
      </c>
      <c r="D47" s="18">
        <f>946770+5000</f>
        <v>951770</v>
      </c>
      <c r="E47" s="26">
        <v>10750000</v>
      </c>
      <c r="F47" s="22">
        <v>118822</v>
      </c>
      <c r="G47" s="21">
        <f>2926358+262337+205885+31152</f>
        <v>3425732</v>
      </c>
      <c r="H47" s="21">
        <f>20000000+238700+68723+422647+21456+77880+9344042+119120</f>
        <v>30292568</v>
      </c>
      <c r="I47" s="23">
        <v>1155344</v>
      </c>
      <c r="J47" s="24">
        <f>216590+161665+271119+22252+227+316137+50225+39523+7169+26580</f>
        <v>1111487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 x14ac:dyDescent="0.25">
      <c r="A48" s="27"/>
      <c r="B48" s="28"/>
      <c r="C48" s="29"/>
      <c r="D48" s="30"/>
      <c r="E48" s="31"/>
      <c r="F48" s="31"/>
      <c r="G48" s="31"/>
      <c r="H48" s="28"/>
      <c r="I48" s="28"/>
      <c r="J48" s="32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25">
      <c r="A49" s="33"/>
      <c r="B49" s="33"/>
      <c r="C49" s="33"/>
      <c r="D49" s="33"/>
      <c r="E49" s="33"/>
      <c r="F49" s="33"/>
      <c r="G49" s="33"/>
      <c r="H49" s="18"/>
      <c r="I49" s="18"/>
      <c r="J49" s="14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25">
      <c r="A50" s="34" t="s">
        <v>58</v>
      </c>
      <c r="B50" s="33"/>
      <c r="C50" s="33"/>
      <c r="D50" s="33"/>
      <c r="E50" s="33"/>
      <c r="F50" s="33"/>
      <c r="G50" s="21"/>
      <c r="H50" s="14"/>
      <c r="I50" s="21"/>
      <c r="J50" s="14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25">
      <c r="A51" s="35"/>
      <c r="B51" s="33"/>
      <c r="C51" s="33"/>
      <c r="D51" s="33"/>
      <c r="E51" s="33"/>
      <c r="F51" s="33"/>
      <c r="G51" s="21"/>
      <c r="H51" s="14"/>
      <c r="I51" s="18"/>
      <c r="J51" s="14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25">
      <c r="A52" s="36" t="s">
        <v>59</v>
      </c>
      <c r="B52" s="33"/>
      <c r="C52" s="33"/>
      <c r="D52" s="33"/>
      <c r="E52" s="33"/>
      <c r="F52" s="33"/>
      <c r="G52" s="33"/>
      <c r="H52" s="33"/>
      <c r="I52" s="33"/>
      <c r="J52" s="14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.75" customHeight="1" x14ac:dyDescent="0.25">
      <c r="A136" s="8"/>
      <c r="B136" s="8"/>
      <c r="C136" s="8"/>
      <c r="D136" s="8"/>
      <c r="E136" s="8"/>
      <c r="F136" s="8"/>
      <c r="G136" s="8"/>
      <c r="H136" s="8"/>
    </row>
    <row r="137" spans="1:25" ht="15.75" customHeight="1" x14ac:dyDescent="0.25"/>
    <row r="138" spans="1:25" ht="15.75" customHeight="1" x14ac:dyDescent="0.25"/>
    <row r="139" spans="1:25" ht="15.75" customHeight="1" x14ac:dyDescent="0.25"/>
    <row r="140" spans="1:25" ht="15.75" customHeight="1" x14ac:dyDescent="0.25"/>
    <row r="141" spans="1:25" ht="15.75" customHeight="1" x14ac:dyDescent="0.25"/>
    <row r="142" spans="1:25" ht="15.75" customHeight="1" x14ac:dyDescent="0.25"/>
    <row r="143" spans="1:25" ht="15.75" customHeight="1" x14ac:dyDescent="0.25"/>
    <row r="144" spans="1:25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5"/>
  <sheetViews>
    <sheetView showGridLines="0" zoomScaleNormal="100" workbookViewId="0">
      <pane ySplit="3" topLeftCell="A4" activePane="bottomLeft" state="frozen"/>
      <selection pane="bottomLeft" activeCell="B5" sqref="B5"/>
    </sheetView>
  </sheetViews>
  <sheetFormatPr baseColWidth="10" defaultColWidth="16" defaultRowHeight="15" x14ac:dyDescent="0.25"/>
  <cols>
    <col min="1" max="1" width="20" customWidth="1"/>
    <col min="2" max="26" width="11.140625" customWidth="1"/>
  </cols>
  <sheetData>
    <row r="1" spans="1:11" x14ac:dyDescent="0.25">
      <c r="A1" s="6" t="s">
        <v>60</v>
      </c>
      <c r="B1" s="9"/>
      <c r="C1" s="9"/>
      <c r="D1" s="7"/>
      <c r="E1" s="7"/>
      <c r="F1" s="7"/>
      <c r="G1" s="7"/>
      <c r="H1" s="37"/>
      <c r="I1" s="7"/>
      <c r="J1" s="8"/>
      <c r="K1" s="8"/>
    </row>
    <row r="2" spans="1:11" x14ac:dyDescent="0.25">
      <c r="A2" s="38"/>
      <c r="B2" s="9"/>
      <c r="C2" s="9"/>
      <c r="D2" s="7"/>
      <c r="E2" s="7"/>
      <c r="F2" s="7"/>
      <c r="G2" s="39"/>
      <c r="H2" s="7"/>
      <c r="I2" s="7"/>
      <c r="J2" s="8"/>
      <c r="K2" s="8"/>
    </row>
    <row r="3" spans="1:11" ht="15.75" customHeight="1" x14ac:dyDescent="0.25">
      <c r="A3" s="10" t="s">
        <v>8</v>
      </c>
      <c r="B3" s="11">
        <v>2000</v>
      </c>
      <c r="C3" s="11">
        <v>2001</v>
      </c>
      <c r="D3" s="11">
        <v>2002</v>
      </c>
      <c r="E3" s="11">
        <v>2003</v>
      </c>
      <c r="F3" s="11">
        <v>2004</v>
      </c>
      <c r="G3" s="11">
        <v>2005</v>
      </c>
      <c r="H3" s="11">
        <v>2006</v>
      </c>
      <c r="I3" s="11">
        <v>2007</v>
      </c>
      <c r="J3" s="11">
        <v>2008</v>
      </c>
    </row>
    <row r="4" spans="1:11" ht="15.75" customHeight="1" x14ac:dyDescent="0.25">
      <c r="A4" s="13"/>
      <c r="B4" s="33"/>
      <c r="C4" s="14"/>
      <c r="D4" s="14"/>
      <c r="E4" s="14"/>
      <c r="F4" s="14"/>
      <c r="G4" s="14"/>
      <c r="H4" s="14"/>
      <c r="I4" s="14"/>
      <c r="J4" s="14"/>
    </row>
    <row r="5" spans="1:11" ht="15.75" customHeight="1" x14ac:dyDescent="0.25">
      <c r="A5" s="40" t="s">
        <v>15</v>
      </c>
      <c r="B5" s="41">
        <v>403210757</v>
      </c>
      <c r="C5" s="41">
        <v>309155644</v>
      </c>
      <c r="D5" s="41">
        <v>273849442</v>
      </c>
      <c r="E5" s="41">
        <v>312044389</v>
      </c>
      <c r="F5" s="41">
        <v>460441962</v>
      </c>
      <c r="G5" s="41">
        <v>402728647</v>
      </c>
      <c r="H5" s="41">
        <v>531776269</v>
      </c>
      <c r="I5" s="41">
        <v>404545278</v>
      </c>
      <c r="J5" s="41">
        <v>483040598</v>
      </c>
    </row>
    <row r="6" spans="1:11" x14ac:dyDescent="0.25">
      <c r="A6" s="17" t="s">
        <v>54</v>
      </c>
      <c r="B6" s="26">
        <v>594567</v>
      </c>
      <c r="C6" s="26">
        <v>793730</v>
      </c>
      <c r="D6" s="26">
        <v>3919509</v>
      </c>
      <c r="E6" s="26">
        <v>4063365</v>
      </c>
      <c r="F6" s="26">
        <v>5318628</v>
      </c>
      <c r="G6" s="26">
        <v>4096171</v>
      </c>
      <c r="H6" s="26">
        <v>2898387</v>
      </c>
      <c r="I6" s="22">
        <v>5715130</v>
      </c>
      <c r="J6" s="22">
        <v>3255204</v>
      </c>
    </row>
    <row r="7" spans="1:11" x14ac:dyDescent="0.25">
      <c r="A7" s="17" t="s">
        <v>61</v>
      </c>
      <c r="B7" s="19" t="s">
        <v>17</v>
      </c>
      <c r="C7" s="19" t="s">
        <v>17</v>
      </c>
      <c r="D7" s="19" t="s">
        <v>17</v>
      </c>
      <c r="E7" s="19" t="s">
        <v>17</v>
      </c>
      <c r="F7" s="19" t="s">
        <v>17</v>
      </c>
      <c r="G7" s="19" t="s">
        <v>17</v>
      </c>
      <c r="H7" s="19" t="s">
        <v>17</v>
      </c>
      <c r="I7" s="22">
        <v>27000</v>
      </c>
      <c r="J7" s="22">
        <v>58750</v>
      </c>
    </row>
    <row r="8" spans="1:11" x14ac:dyDescent="0.25">
      <c r="A8" s="17" t="s">
        <v>62</v>
      </c>
      <c r="B8" s="19" t="s">
        <v>17</v>
      </c>
      <c r="C8" s="19" t="s">
        <v>17</v>
      </c>
      <c r="D8" s="19" t="s">
        <v>17</v>
      </c>
      <c r="E8" s="19" t="s">
        <v>17</v>
      </c>
      <c r="F8" s="19" t="s">
        <v>17</v>
      </c>
      <c r="G8" s="19" t="s">
        <v>17</v>
      </c>
      <c r="H8" s="19" t="s">
        <v>17</v>
      </c>
      <c r="I8" s="19" t="s">
        <v>17</v>
      </c>
      <c r="J8" s="22">
        <v>132387</v>
      </c>
    </row>
    <row r="9" spans="1:11" x14ac:dyDescent="0.25">
      <c r="A9" s="17" t="s">
        <v>63</v>
      </c>
      <c r="B9" s="19" t="s">
        <v>17</v>
      </c>
      <c r="C9" s="19" t="s">
        <v>17</v>
      </c>
      <c r="D9" s="19" t="s">
        <v>17</v>
      </c>
      <c r="E9" s="19" t="s">
        <v>17</v>
      </c>
      <c r="F9" s="19" t="s">
        <v>17</v>
      </c>
      <c r="G9" s="19" t="s">
        <v>17</v>
      </c>
      <c r="H9" s="19" t="s">
        <v>17</v>
      </c>
      <c r="I9" s="22">
        <v>2409973</v>
      </c>
      <c r="J9" s="22">
        <v>1244233</v>
      </c>
    </row>
    <row r="10" spans="1:11" x14ac:dyDescent="0.25">
      <c r="A10" s="17" t="s">
        <v>64</v>
      </c>
      <c r="B10" s="19" t="s">
        <v>17</v>
      </c>
      <c r="C10" s="19" t="s">
        <v>17</v>
      </c>
      <c r="D10" s="19" t="s">
        <v>17</v>
      </c>
      <c r="E10" s="19" t="s">
        <v>17</v>
      </c>
      <c r="F10" s="19" t="s">
        <v>17</v>
      </c>
      <c r="G10" s="19" t="s">
        <v>17</v>
      </c>
      <c r="H10" s="19" t="s">
        <v>17</v>
      </c>
      <c r="I10" s="22">
        <v>41609</v>
      </c>
      <c r="J10" s="22">
        <v>118808</v>
      </c>
    </row>
    <row r="11" spans="1:11" x14ac:dyDescent="0.25">
      <c r="A11" s="17" t="s">
        <v>19</v>
      </c>
      <c r="B11" s="19" t="s">
        <v>17</v>
      </c>
      <c r="C11" s="19" t="s">
        <v>17</v>
      </c>
      <c r="D11" s="19" t="s">
        <v>17</v>
      </c>
      <c r="E11" s="19" t="s">
        <v>17</v>
      </c>
      <c r="F11" s="19" t="s">
        <v>17</v>
      </c>
      <c r="G11" s="19" t="s">
        <v>17</v>
      </c>
      <c r="H11" s="19" t="s">
        <v>17</v>
      </c>
      <c r="I11" s="19" t="s">
        <v>17</v>
      </c>
      <c r="J11" s="19" t="s">
        <v>17</v>
      </c>
    </row>
    <row r="12" spans="1:11" x14ac:dyDescent="0.25">
      <c r="A12" s="17" t="s">
        <v>43</v>
      </c>
      <c r="B12" s="19" t="s">
        <v>17</v>
      </c>
      <c r="C12" s="19" t="s">
        <v>17</v>
      </c>
      <c r="D12" s="19" t="s">
        <v>17</v>
      </c>
      <c r="E12" s="19" t="s">
        <v>17</v>
      </c>
      <c r="F12" s="26">
        <v>273390</v>
      </c>
      <c r="G12" s="26">
        <v>1016580</v>
      </c>
      <c r="H12" s="26">
        <v>1403632</v>
      </c>
      <c r="I12" s="22">
        <v>507436</v>
      </c>
      <c r="J12" s="22">
        <v>1289979</v>
      </c>
    </row>
    <row r="13" spans="1:11" x14ac:dyDescent="0.25">
      <c r="A13" s="17" t="s">
        <v>65</v>
      </c>
      <c r="B13" s="19" t="s">
        <v>17</v>
      </c>
      <c r="C13" s="19" t="s">
        <v>17</v>
      </c>
      <c r="D13" s="19" t="s">
        <v>17</v>
      </c>
      <c r="E13" s="19" t="s">
        <v>17</v>
      </c>
      <c r="F13" s="19" t="s">
        <v>17</v>
      </c>
      <c r="G13" s="19" t="s">
        <v>17</v>
      </c>
      <c r="H13" s="19" t="s">
        <v>17</v>
      </c>
      <c r="I13" s="22">
        <v>71567</v>
      </c>
      <c r="J13" s="22">
        <v>78692</v>
      </c>
    </row>
    <row r="14" spans="1:11" x14ac:dyDescent="0.25">
      <c r="A14" s="17" t="s">
        <v>20</v>
      </c>
      <c r="B14" s="26">
        <v>700147</v>
      </c>
      <c r="C14" s="19" t="s">
        <v>17</v>
      </c>
      <c r="D14" s="26">
        <v>71157</v>
      </c>
      <c r="E14" s="19" t="s">
        <v>17</v>
      </c>
      <c r="F14" s="19" t="s">
        <v>17</v>
      </c>
      <c r="G14" s="19" t="s">
        <v>17</v>
      </c>
      <c r="H14" s="19" t="s">
        <v>17</v>
      </c>
      <c r="I14" s="22">
        <v>20160</v>
      </c>
      <c r="J14" s="22">
        <v>139636</v>
      </c>
    </row>
    <row r="15" spans="1:11" x14ac:dyDescent="0.25">
      <c r="A15" s="17" t="s">
        <v>66</v>
      </c>
      <c r="B15" s="19" t="s">
        <v>17</v>
      </c>
      <c r="C15" s="19" t="s">
        <v>17</v>
      </c>
      <c r="D15" s="19" t="s">
        <v>17</v>
      </c>
      <c r="E15" s="19" t="s">
        <v>17</v>
      </c>
      <c r="F15" s="19" t="s">
        <v>17</v>
      </c>
      <c r="G15" s="19" t="s">
        <v>17</v>
      </c>
      <c r="H15" s="19" t="s">
        <v>17</v>
      </c>
      <c r="I15" s="22">
        <v>359369</v>
      </c>
      <c r="J15" s="22">
        <v>445030</v>
      </c>
    </row>
    <row r="16" spans="1:11" ht="15.75" customHeight="1" x14ac:dyDescent="0.25">
      <c r="A16" s="17" t="s">
        <v>21</v>
      </c>
      <c r="B16" s="26">
        <v>168053717</v>
      </c>
      <c r="C16" s="26">
        <v>136286659</v>
      </c>
      <c r="D16" s="26">
        <v>115225361</v>
      </c>
      <c r="E16" s="26">
        <v>129267775</v>
      </c>
      <c r="F16" s="26">
        <v>149110993</v>
      </c>
      <c r="G16" s="26">
        <v>47569251</v>
      </c>
      <c r="H16" s="26">
        <v>19996823</v>
      </c>
      <c r="I16" s="22">
        <v>10026624</v>
      </c>
      <c r="J16" s="22">
        <v>10571874</v>
      </c>
    </row>
    <row r="17" spans="1:10" ht="15.75" customHeight="1" x14ac:dyDescent="0.25">
      <c r="A17" s="17" t="s">
        <v>67</v>
      </c>
      <c r="B17" s="19" t="s">
        <v>17</v>
      </c>
      <c r="C17" s="19" t="s">
        <v>17</v>
      </c>
      <c r="D17" s="19" t="s">
        <v>17</v>
      </c>
      <c r="E17" s="19" t="s">
        <v>17</v>
      </c>
      <c r="F17" s="19" t="s">
        <v>17</v>
      </c>
      <c r="G17" s="19" t="s">
        <v>17</v>
      </c>
      <c r="H17" s="19" t="s">
        <v>17</v>
      </c>
      <c r="I17" s="22">
        <v>26366</v>
      </c>
      <c r="J17" s="22">
        <v>111284</v>
      </c>
    </row>
    <row r="18" spans="1:10" ht="15.75" customHeight="1" x14ac:dyDescent="0.25">
      <c r="A18" s="17" t="s">
        <v>22</v>
      </c>
      <c r="B18" s="19">
        <v>1311603</v>
      </c>
      <c r="C18" s="19" t="s">
        <v>17</v>
      </c>
      <c r="D18" s="26">
        <v>2152027</v>
      </c>
      <c r="E18" s="26">
        <v>2392379</v>
      </c>
      <c r="F18" s="26">
        <v>853452</v>
      </c>
      <c r="G18" s="26">
        <v>387468</v>
      </c>
      <c r="H18" s="26">
        <v>3093507</v>
      </c>
      <c r="I18" s="22">
        <v>6644258</v>
      </c>
      <c r="J18" s="22">
        <v>3424646</v>
      </c>
    </row>
    <row r="19" spans="1:10" ht="15.75" customHeight="1" x14ac:dyDescent="0.25">
      <c r="A19" s="17" t="s">
        <v>25</v>
      </c>
      <c r="B19" s="26">
        <v>133479698</v>
      </c>
      <c r="C19" s="26">
        <v>99350462</v>
      </c>
      <c r="D19" s="26">
        <v>131821718</v>
      </c>
      <c r="E19" s="26">
        <v>115898861</v>
      </c>
      <c r="F19" s="26">
        <v>197215431</v>
      </c>
      <c r="G19" s="26">
        <v>257725393</v>
      </c>
      <c r="H19" s="26">
        <v>358600077</v>
      </c>
      <c r="I19" s="22">
        <v>286542731</v>
      </c>
      <c r="J19" s="22">
        <v>261045093</v>
      </c>
    </row>
    <row r="20" spans="1:10" ht="15.75" customHeight="1" x14ac:dyDescent="0.25">
      <c r="A20" s="17" t="s">
        <v>38</v>
      </c>
      <c r="B20" s="19">
        <v>3323378</v>
      </c>
      <c r="C20" s="26">
        <v>3023010</v>
      </c>
      <c r="D20" s="26">
        <v>3004961</v>
      </c>
      <c r="E20" s="26">
        <v>2924777</v>
      </c>
      <c r="F20" s="26">
        <v>9460668</v>
      </c>
      <c r="G20" s="26">
        <v>3016038</v>
      </c>
      <c r="H20" s="26">
        <v>17213755</v>
      </c>
      <c r="I20" s="22">
        <v>1897565</v>
      </c>
      <c r="J20" s="22">
        <v>10359566</v>
      </c>
    </row>
    <row r="21" spans="1:10" ht="15.75" customHeight="1" x14ac:dyDescent="0.25">
      <c r="A21" s="17" t="s">
        <v>23</v>
      </c>
      <c r="B21" s="26">
        <v>97346</v>
      </c>
      <c r="C21" s="26">
        <v>109</v>
      </c>
      <c r="D21" s="19" t="s">
        <v>17</v>
      </c>
      <c r="E21" s="26">
        <v>316</v>
      </c>
      <c r="F21" s="26">
        <v>2767</v>
      </c>
      <c r="G21" s="19" t="s">
        <v>17</v>
      </c>
      <c r="H21" s="19" t="s">
        <v>17</v>
      </c>
      <c r="I21" s="22">
        <v>36122</v>
      </c>
      <c r="J21" s="19" t="s">
        <v>17</v>
      </c>
    </row>
    <row r="22" spans="1:10" ht="15.75" customHeight="1" x14ac:dyDescent="0.25">
      <c r="A22" s="17" t="s">
        <v>68</v>
      </c>
      <c r="B22" s="19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</row>
    <row r="23" spans="1:10" ht="15.75" customHeight="1" x14ac:dyDescent="0.25">
      <c r="A23" s="17" t="s">
        <v>69</v>
      </c>
      <c r="B23" s="26">
        <v>4607946</v>
      </c>
      <c r="C23" s="26">
        <v>6972127</v>
      </c>
      <c r="D23" s="26">
        <v>581832</v>
      </c>
      <c r="E23" s="26">
        <v>55359</v>
      </c>
      <c r="F23" s="26">
        <v>227113</v>
      </c>
      <c r="G23" s="26">
        <v>156238</v>
      </c>
      <c r="H23" s="26">
        <v>2138655</v>
      </c>
      <c r="I23" s="22">
        <v>1711463</v>
      </c>
      <c r="J23" s="22">
        <v>1055266</v>
      </c>
    </row>
    <row r="24" spans="1:10" ht="15.75" customHeight="1" x14ac:dyDescent="0.25">
      <c r="A24" s="17" t="s">
        <v>70</v>
      </c>
      <c r="B24" s="19" t="s">
        <v>17</v>
      </c>
      <c r="C24" s="19" t="s">
        <v>17</v>
      </c>
      <c r="D24" s="19" t="s">
        <v>17</v>
      </c>
      <c r="E24" s="19" t="s">
        <v>17</v>
      </c>
      <c r="F24" s="19" t="s">
        <v>17</v>
      </c>
      <c r="G24" s="19" t="s">
        <v>17</v>
      </c>
      <c r="H24" s="19" t="s">
        <v>17</v>
      </c>
      <c r="I24" s="22">
        <v>322418</v>
      </c>
      <c r="J24" s="22">
        <v>235034</v>
      </c>
    </row>
    <row r="25" spans="1:10" ht="15.75" customHeight="1" x14ac:dyDescent="0.25">
      <c r="A25" s="17" t="s">
        <v>71</v>
      </c>
      <c r="B25" s="19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22">
        <v>124793</v>
      </c>
      <c r="J25" s="22">
        <v>130903</v>
      </c>
    </row>
    <row r="26" spans="1:10" ht="15.75" customHeight="1" x14ac:dyDescent="0.25">
      <c r="A26" s="17" t="s">
        <v>24</v>
      </c>
      <c r="B26" s="19" t="s">
        <v>17</v>
      </c>
      <c r="C26" s="19" t="s">
        <v>17</v>
      </c>
      <c r="D26" s="19" t="s">
        <v>17</v>
      </c>
      <c r="E26" s="19" t="s">
        <v>17</v>
      </c>
      <c r="F26" s="26">
        <v>420000</v>
      </c>
      <c r="G26" s="19" t="s">
        <v>17</v>
      </c>
      <c r="H26" s="19" t="s">
        <v>17</v>
      </c>
      <c r="I26" s="19" t="s">
        <v>17</v>
      </c>
      <c r="J26" s="19" t="s">
        <v>17</v>
      </c>
    </row>
    <row r="27" spans="1:10" ht="15.75" customHeight="1" x14ac:dyDescent="0.25">
      <c r="A27" s="17" t="s">
        <v>44</v>
      </c>
      <c r="B27" s="19" t="s">
        <v>17</v>
      </c>
      <c r="C27" s="19" t="s">
        <v>17</v>
      </c>
      <c r="D27" s="19" t="s">
        <v>17</v>
      </c>
      <c r="E27" s="26">
        <v>362054</v>
      </c>
      <c r="F27" s="19" t="s">
        <v>17</v>
      </c>
      <c r="G27" s="19" t="s">
        <v>17</v>
      </c>
      <c r="H27" s="26">
        <v>152175</v>
      </c>
      <c r="I27" s="22">
        <v>215407</v>
      </c>
      <c r="J27" s="22">
        <v>348325</v>
      </c>
    </row>
    <row r="28" spans="1:10" ht="15.75" customHeight="1" x14ac:dyDescent="0.25">
      <c r="A28" s="17" t="s">
        <v>72</v>
      </c>
      <c r="B28" s="19" t="s">
        <v>17</v>
      </c>
      <c r="C28" s="19" t="s">
        <v>17</v>
      </c>
      <c r="D28" s="19" t="s">
        <v>17</v>
      </c>
      <c r="E28" s="19" t="s">
        <v>17</v>
      </c>
      <c r="F28" s="19" t="s">
        <v>17</v>
      </c>
      <c r="G28" s="19" t="s">
        <v>17</v>
      </c>
      <c r="H28" s="19" t="s">
        <v>17</v>
      </c>
      <c r="I28" s="19" t="s">
        <v>17</v>
      </c>
      <c r="J28" s="22">
        <v>90528</v>
      </c>
    </row>
    <row r="29" spans="1:10" ht="15.75" customHeight="1" x14ac:dyDescent="0.25">
      <c r="A29" s="17" t="s">
        <v>73</v>
      </c>
      <c r="B29" s="19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22">
        <v>682480</v>
      </c>
      <c r="J29" s="22">
        <v>1026318</v>
      </c>
    </row>
    <row r="30" spans="1:10" ht="15.75" customHeight="1" x14ac:dyDescent="0.25">
      <c r="A30" s="17" t="s">
        <v>26</v>
      </c>
      <c r="B30" s="19">
        <v>8969</v>
      </c>
      <c r="C30" s="19" t="s">
        <v>17</v>
      </c>
      <c r="D30" s="26">
        <v>2</v>
      </c>
      <c r="E30" s="26">
        <v>85902</v>
      </c>
      <c r="F30" s="26">
        <v>2696</v>
      </c>
      <c r="G30" s="19" t="s">
        <v>17</v>
      </c>
      <c r="H30" s="19" t="s">
        <v>17</v>
      </c>
      <c r="I30" s="19" t="s">
        <v>17</v>
      </c>
      <c r="J30" s="19" t="s">
        <v>17</v>
      </c>
    </row>
    <row r="31" spans="1:10" ht="15.75" customHeight="1" x14ac:dyDescent="0.25">
      <c r="A31" s="17" t="s">
        <v>74</v>
      </c>
      <c r="B31" s="19" t="s">
        <v>17</v>
      </c>
      <c r="C31" s="19" t="s">
        <v>17</v>
      </c>
      <c r="D31" s="19" t="s">
        <v>17</v>
      </c>
      <c r="E31" s="19" t="s">
        <v>17</v>
      </c>
      <c r="F31" s="19" t="s">
        <v>17</v>
      </c>
      <c r="G31" s="19" t="s">
        <v>17</v>
      </c>
      <c r="H31" s="19" t="s">
        <v>17</v>
      </c>
      <c r="I31" s="22">
        <v>75291</v>
      </c>
      <c r="J31" s="22">
        <v>734607</v>
      </c>
    </row>
    <row r="32" spans="1:10" ht="15.75" customHeight="1" x14ac:dyDescent="0.25">
      <c r="A32" s="17" t="s">
        <v>75</v>
      </c>
      <c r="B32" s="19" t="s">
        <v>17</v>
      </c>
      <c r="C32" s="19" t="s">
        <v>17</v>
      </c>
      <c r="D32" s="19" t="s">
        <v>17</v>
      </c>
      <c r="E32" s="19" t="s">
        <v>17</v>
      </c>
      <c r="F32" s="19" t="s">
        <v>17</v>
      </c>
      <c r="G32" s="19" t="s">
        <v>17</v>
      </c>
      <c r="H32" s="19" t="s">
        <v>17</v>
      </c>
      <c r="I32" s="19" t="s">
        <v>17</v>
      </c>
      <c r="J32" s="22">
        <v>247630</v>
      </c>
    </row>
    <row r="33" spans="1:10" ht="15.75" customHeight="1" x14ac:dyDescent="0.25">
      <c r="A33" s="17" t="s">
        <v>45</v>
      </c>
      <c r="B33" s="26">
        <v>4777472</v>
      </c>
      <c r="C33" s="26">
        <v>3938359</v>
      </c>
      <c r="D33" s="26">
        <v>797090</v>
      </c>
      <c r="E33" s="26">
        <v>10051142</v>
      </c>
      <c r="F33" s="26">
        <v>14394930</v>
      </c>
      <c r="G33" s="26">
        <v>13931321</v>
      </c>
      <c r="H33" s="26">
        <v>15684332</v>
      </c>
      <c r="I33" s="22">
        <v>13226406</v>
      </c>
      <c r="J33" s="22">
        <v>14765005</v>
      </c>
    </row>
    <row r="34" spans="1:10" ht="15.75" customHeight="1" x14ac:dyDescent="0.25">
      <c r="A34" s="17" t="s">
        <v>27</v>
      </c>
      <c r="B34" s="26">
        <v>18339876</v>
      </c>
      <c r="C34" s="26">
        <v>16151324</v>
      </c>
      <c r="D34" s="26">
        <v>437180</v>
      </c>
      <c r="E34" s="26">
        <v>4598261</v>
      </c>
      <c r="F34" s="26">
        <v>25893593</v>
      </c>
      <c r="G34" s="26">
        <v>13494682</v>
      </c>
      <c r="H34" s="26">
        <v>12994052</v>
      </c>
      <c r="I34" s="22">
        <v>15759096</v>
      </c>
      <c r="J34" s="22">
        <v>61544738</v>
      </c>
    </row>
    <row r="35" spans="1:10" ht="15.75" customHeight="1" x14ac:dyDescent="0.25">
      <c r="A35" s="17" t="s">
        <v>46</v>
      </c>
      <c r="B35" s="19">
        <v>991371</v>
      </c>
      <c r="C35" s="26">
        <v>1598273</v>
      </c>
      <c r="D35" s="26">
        <v>484525</v>
      </c>
      <c r="E35" s="26">
        <v>9786347</v>
      </c>
      <c r="F35" s="26">
        <v>12585241</v>
      </c>
      <c r="G35" s="26">
        <v>15007242</v>
      </c>
      <c r="H35" s="26">
        <v>30582293</v>
      </c>
      <c r="I35" s="22">
        <v>14553644</v>
      </c>
      <c r="J35" s="22">
        <v>22033842</v>
      </c>
    </row>
    <row r="36" spans="1:10" ht="15.75" customHeight="1" x14ac:dyDescent="0.25">
      <c r="A36" s="17" t="s">
        <v>51</v>
      </c>
      <c r="B36" s="19">
        <v>18141</v>
      </c>
      <c r="C36" s="26">
        <v>142605</v>
      </c>
      <c r="D36" s="26">
        <v>424378</v>
      </c>
      <c r="E36" s="26">
        <v>116338</v>
      </c>
      <c r="F36" s="26">
        <v>230296</v>
      </c>
      <c r="G36" s="26">
        <v>545152</v>
      </c>
      <c r="H36" s="26">
        <v>273037</v>
      </c>
      <c r="I36" s="22">
        <v>556045</v>
      </c>
      <c r="J36" s="22">
        <v>1549726</v>
      </c>
    </row>
    <row r="37" spans="1:10" ht="15.75" customHeight="1" x14ac:dyDescent="0.25">
      <c r="A37" s="17" t="s">
        <v>28</v>
      </c>
      <c r="B37" s="19" t="s">
        <v>17</v>
      </c>
      <c r="C37" s="19" t="s">
        <v>17</v>
      </c>
      <c r="D37" s="19" t="s">
        <v>17</v>
      </c>
      <c r="E37" s="19" t="s">
        <v>17</v>
      </c>
      <c r="F37" s="26">
        <v>73046</v>
      </c>
      <c r="G37" s="26">
        <v>577191</v>
      </c>
      <c r="H37" s="26">
        <v>1121811</v>
      </c>
      <c r="I37" s="22">
        <v>499990</v>
      </c>
      <c r="J37" s="19" t="s">
        <v>17</v>
      </c>
    </row>
    <row r="38" spans="1:10" ht="15.75" customHeight="1" x14ac:dyDescent="0.25">
      <c r="A38" s="17" t="s">
        <v>16</v>
      </c>
      <c r="B38" s="19" t="s">
        <v>17</v>
      </c>
      <c r="C38" s="19" t="s">
        <v>17</v>
      </c>
      <c r="D38" s="19" t="s">
        <v>17</v>
      </c>
      <c r="E38" s="19" t="s">
        <v>17</v>
      </c>
      <c r="F38" s="19" t="s">
        <v>17</v>
      </c>
      <c r="G38" s="19" t="s">
        <v>17</v>
      </c>
      <c r="H38" s="19" t="s">
        <v>17</v>
      </c>
      <c r="I38" s="19" t="s">
        <v>17</v>
      </c>
      <c r="J38" s="19" t="s">
        <v>17</v>
      </c>
    </row>
    <row r="39" spans="1:10" ht="15.75" customHeight="1" x14ac:dyDescent="0.25">
      <c r="A39" s="17" t="s">
        <v>42</v>
      </c>
      <c r="B39" s="19" t="s">
        <v>17</v>
      </c>
      <c r="C39" s="26">
        <v>15</v>
      </c>
      <c r="D39" s="26">
        <v>5517</v>
      </c>
      <c r="E39" s="26">
        <v>359762</v>
      </c>
      <c r="F39" s="26">
        <v>45773</v>
      </c>
      <c r="G39" s="26">
        <v>29175</v>
      </c>
      <c r="H39" s="26">
        <v>2829</v>
      </c>
      <c r="I39" s="22">
        <v>7071</v>
      </c>
      <c r="J39" s="22">
        <v>3603</v>
      </c>
    </row>
    <row r="40" spans="1:10" ht="15.75" customHeight="1" x14ac:dyDescent="0.25">
      <c r="A40" s="17" t="s">
        <v>47</v>
      </c>
      <c r="B40" s="19">
        <v>12512</v>
      </c>
      <c r="C40" s="19" t="s">
        <v>17</v>
      </c>
      <c r="D40" s="19" t="s">
        <v>17</v>
      </c>
      <c r="E40" s="19" t="s">
        <v>17</v>
      </c>
      <c r="F40" s="26">
        <v>3020</v>
      </c>
      <c r="G40" s="19" t="s">
        <v>17</v>
      </c>
      <c r="H40" s="19" t="s">
        <v>17</v>
      </c>
      <c r="I40" s="22">
        <v>28950</v>
      </c>
      <c r="J40" s="19" t="s">
        <v>17</v>
      </c>
    </row>
    <row r="41" spans="1:10" ht="15.75" customHeight="1" x14ac:dyDescent="0.25">
      <c r="A41" s="17" t="s">
        <v>76</v>
      </c>
      <c r="B41" s="19" t="s">
        <v>17</v>
      </c>
      <c r="C41" s="19" t="s">
        <v>17</v>
      </c>
      <c r="D41" s="19" t="s">
        <v>17</v>
      </c>
      <c r="E41" s="19" t="s">
        <v>17</v>
      </c>
      <c r="F41" s="19" t="s">
        <v>17</v>
      </c>
      <c r="G41" s="19" t="s">
        <v>17</v>
      </c>
      <c r="H41" s="19" t="s">
        <v>17</v>
      </c>
      <c r="I41" s="19" t="s">
        <v>17</v>
      </c>
      <c r="J41" s="22">
        <v>13267</v>
      </c>
    </row>
    <row r="42" spans="1:10" ht="15.75" customHeight="1" x14ac:dyDescent="0.25">
      <c r="A42" s="17" t="s">
        <v>39</v>
      </c>
      <c r="B42" s="19">
        <v>478</v>
      </c>
      <c r="C42" s="19" t="s">
        <v>17</v>
      </c>
      <c r="D42" s="26">
        <v>71904</v>
      </c>
      <c r="E42" s="26">
        <v>38011</v>
      </c>
      <c r="F42" s="26">
        <v>80712</v>
      </c>
      <c r="G42" s="26">
        <v>10511</v>
      </c>
      <c r="H42" s="26">
        <v>335048</v>
      </c>
      <c r="I42" s="22">
        <v>160558</v>
      </c>
      <c r="J42" s="22">
        <v>335480</v>
      </c>
    </row>
    <row r="43" spans="1:10" ht="15.75" customHeight="1" x14ac:dyDescent="0.25">
      <c r="A43" s="17" t="s">
        <v>77</v>
      </c>
      <c r="B43" s="19" t="s">
        <v>17</v>
      </c>
      <c r="C43" s="19" t="s">
        <v>17</v>
      </c>
      <c r="D43" s="19" t="s">
        <v>17</v>
      </c>
      <c r="E43" s="19" t="s">
        <v>17</v>
      </c>
      <c r="F43" s="19" t="s">
        <v>17</v>
      </c>
      <c r="G43" s="19" t="s">
        <v>17</v>
      </c>
      <c r="H43" s="19" t="s">
        <v>17</v>
      </c>
      <c r="I43" s="19" t="s">
        <v>17</v>
      </c>
      <c r="J43" s="22">
        <v>222534</v>
      </c>
    </row>
    <row r="44" spans="1:10" ht="15.75" customHeight="1" x14ac:dyDescent="0.25">
      <c r="A44" s="17" t="s">
        <v>48</v>
      </c>
      <c r="B44" s="26">
        <v>477708</v>
      </c>
      <c r="C44" s="26">
        <v>929633</v>
      </c>
      <c r="D44" s="26">
        <v>30053</v>
      </c>
      <c r="E44" s="26">
        <v>82093</v>
      </c>
      <c r="F44" s="26">
        <v>49822</v>
      </c>
      <c r="G44" s="26">
        <v>115541</v>
      </c>
      <c r="H44" s="26">
        <v>76148</v>
      </c>
      <c r="I44" s="22">
        <v>19477</v>
      </c>
      <c r="J44" s="22">
        <v>133286</v>
      </c>
    </row>
    <row r="45" spans="1:10" ht="15.75" customHeight="1" x14ac:dyDescent="0.25">
      <c r="A45" s="17" t="s">
        <v>40</v>
      </c>
      <c r="B45" s="26">
        <v>45420770</v>
      </c>
      <c r="C45" s="26">
        <v>25660381</v>
      </c>
      <c r="D45" s="26">
        <v>386594</v>
      </c>
      <c r="E45" s="26">
        <v>21802345</v>
      </c>
      <c r="F45" s="26">
        <v>27096477</v>
      </c>
      <c r="G45" s="26">
        <v>26474217</v>
      </c>
      <c r="H45" s="26">
        <v>29764192</v>
      </c>
      <c r="I45" s="22">
        <v>19251332</v>
      </c>
      <c r="J45" s="22">
        <v>48942254</v>
      </c>
    </row>
    <row r="46" spans="1:10" ht="15.75" customHeight="1" x14ac:dyDescent="0.25">
      <c r="A46" s="17" t="s">
        <v>78</v>
      </c>
      <c r="B46" s="19" t="s">
        <v>17</v>
      </c>
      <c r="C46" s="19" t="s">
        <v>17</v>
      </c>
      <c r="D46" s="19" t="s">
        <v>17</v>
      </c>
      <c r="E46" s="19" t="s">
        <v>17</v>
      </c>
      <c r="F46" s="19" t="s">
        <v>17</v>
      </c>
      <c r="G46" s="19" t="s">
        <v>17</v>
      </c>
      <c r="H46" s="19" t="s">
        <v>17</v>
      </c>
      <c r="I46" s="22">
        <v>258741</v>
      </c>
      <c r="J46" s="22">
        <v>321200</v>
      </c>
    </row>
    <row r="47" spans="1:10" ht="15.75" customHeight="1" x14ac:dyDescent="0.25">
      <c r="A47" s="17" t="s">
        <v>79</v>
      </c>
      <c r="B47" s="19" t="s">
        <v>17</v>
      </c>
      <c r="C47" s="19" t="s">
        <v>17</v>
      </c>
      <c r="D47" s="19" t="s">
        <v>17</v>
      </c>
      <c r="E47" s="19" t="s">
        <v>17</v>
      </c>
      <c r="F47" s="19" t="s">
        <v>17</v>
      </c>
      <c r="G47" s="19" t="s">
        <v>17</v>
      </c>
      <c r="H47" s="19" t="s">
        <v>17</v>
      </c>
      <c r="I47" s="19" t="s">
        <v>17</v>
      </c>
      <c r="J47" s="22">
        <v>1408623</v>
      </c>
    </row>
    <row r="48" spans="1:10" ht="15.75" customHeight="1" x14ac:dyDescent="0.25">
      <c r="A48" s="17" t="s">
        <v>80</v>
      </c>
      <c r="B48" s="19" t="s">
        <v>17</v>
      </c>
      <c r="C48" s="19" t="s">
        <v>17</v>
      </c>
      <c r="D48" s="19" t="s">
        <v>17</v>
      </c>
      <c r="E48" s="19" t="s">
        <v>17</v>
      </c>
      <c r="F48" s="19" t="s">
        <v>17</v>
      </c>
      <c r="G48" s="19" t="s">
        <v>17</v>
      </c>
      <c r="H48" s="19" t="s">
        <v>17</v>
      </c>
      <c r="I48" s="22">
        <v>772585</v>
      </c>
      <c r="J48" s="22">
        <v>1385233</v>
      </c>
    </row>
    <row r="49" spans="1:10" ht="15.75" customHeight="1" x14ac:dyDescent="0.25">
      <c r="A49" s="17" t="s">
        <v>81</v>
      </c>
      <c r="B49" s="19" t="s">
        <v>17</v>
      </c>
      <c r="C49" s="19" t="s">
        <v>17</v>
      </c>
      <c r="D49" s="19" t="s">
        <v>17</v>
      </c>
      <c r="E49" s="19" t="s">
        <v>17</v>
      </c>
      <c r="F49" s="19" t="s">
        <v>17</v>
      </c>
      <c r="G49" s="19" t="s">
        <v>17</v>
      </c>
      <c r="H49" s="19" t="s">
        <v>17</v>
      </c>
      <c r="I49" s="19" t="s">
        <v>17</v>
      </c>
      <c r="J49" s="22">
        <v>102045</v>
      </c>
    </row>
    <row r="50" spans="1:10" ht="15.75" customHeight="1" x14ac:dyDescent="0.25">
      <c r="A50" s="17" t="s">
        <v>29</v>
      </c>
      <c r="B50" s="19">
        <v>56682</v>
      </c>
      <c r="C50" s="26">
        <v>25026</v>
      </c>
      <c r="D50" s="26">
        <v>1264868</v>
      </c>
      <c r="E50" s="26">
        <v>146956</v>
      </c>
      <c r="F50" s="26">
        <v>1166810</v>
      </c>
      <c r="G50" s="26">
        <v>48952</v>
      </c>
      <c r="H50" s="26">
        <v>896910</v>
      </c>
      <c r="I50" s="22">
        <v>35895</v>
      </c>
      <c r="J50" s="22">
        <v>127980</v>
      </c>
    </row>
    <row r="51" spans="1:10" ht="15.75" customHeight="1" x14ac:dyDescent="0.25">
      <c r="A51" s="17" t="s">
        <v>82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22">
        <v>100048</v>
      </c>
    </row>
    <row r="52" spans="1:10" ht="15.75" customHeight="1" x14ac:dyDescent="0.25">
      <c r="A52" s="17" t="s">
        <v>18</v>
      </c>
      <c r="B52" s="19" t="s">
        <v>17</v>
      </c>
      <c r="C52" s="19" t="s">
        <v>17</v>
      </c>
      <c r="D52" s="19" t="s">
        <v>17</v>
      </c>
      <c r="E52" s="19" t="s">
        <v>17</v>
      </c>
      <c r="F52" s="19" t="s">
        <v>17</v>
      </c>
      <c r="G52" s="19" t="s">
        <v>17</v>
      </c>
      <c r="H52" s="19" t="s">
        <v>17</v>
      </c>
      <c r="I52" s="19" t="s">
        <v>17</v>
      </c>
      <c r="J52" s="19" t="s">
        <v>17</v>
      </c>
    </row>
    <row r="53" spans="1:10" ht="15.75" customHeight="1" x14ac:dyDescent="0.25">
      <c r="A53" s="17" t="s">
        <v>56</v>
      </c>
      <c r="B53" s="26">
        <v>11091871</v>
      </c>
      <c r="C53" s="19" t="s">
        <v>17</v>
      </c>
      <c r="D53" s="26">
        <v>45972</v>
      </c>
      <c r="E53" s="26">
        <v>410850</v>
      </c>
      <c r="F53" s="26">
        <v>615706</v>
      </c>
      <c r="G53" s="26">
        <v>797649</v>
      </c>
      <c r="H53" s="26">
        <v>1014124</v>
      </c>
      <c r="I53" s="22">
        <v>1272239</v>
      </c>
      <c r="J53" s="22">
        <v>2158576</v>
      </c>
    </row>
    <row r="54" spans="1:10" ht="15.75" customHeight="1" x14ac:dyDescent="0.25">
      <c r="A54" s="17" t="s">
        <v>57</v>
      </c>
      <c r="B54" s="26">
        <f>24544+46020+490+107552+282412+115154+16174+32934+99492</f>
        <v>724772</v>
      </c>
      <c r="C54" s="26">
        <f>353900+2000+154523+78070+1200+28992+22529+55530+218484+10243101+355303+17000+23450+22146+19190+21850+28265+58290</f>
        <v>11703823</v>
      </c>
      <c r="D54" s="26">
        <f>782+1330+28+2643+30+9426+34700+37211+197+366923+599+2715+55+1086+5565</f>
        <v>463290</v>
      </c>
      <c r="E54" s="26">
        <v>7079517</v>
      </c>
      <c r="F54" s="26">
        <f>16643+10401+61756+173248+120339+61026+427469+25149+23537+241+79513+265979+19035+271507+62897+602077+119008+35921+43053+21369+1184915+92912+121430+505638+41469+51772+792305</f>
        <v>5230609</v>
      </c>
      <c r="G54" s="26">
        <f>23493+5433+225372+221952+221572+111473+239876+59829+8894+116359+67085+28886+23557+38839+1015298+283036+53481+86310+1303139+21329+777642+115839+46759+82545+2629105</f>
        <v>7807103</v>
      </c>
      <c r="H54" s="26">
        <f>127874+389945+169596+146231+286363+203446+306049+112849+64378+640083+98111+199+12115+82566+431583+58026+102210+6000000+907909+164881+154251+242047+1571556+94756+722448+358113+249743+29141+210028+54545+771048+2297638</f>
        <v>17059728</v>
      </c>
      <c r="I54" s="22">
        <v>1192677</v>
      </c>
      <c r="J54" s="22">
        <f>188333+568624+305732+1554310</f>
        <v>2616999</v>
      </c>
    </row>
    <row r="55" spans="1:10" ht="15.75" customHeight="1" x14ac:dyDescent="0.25">
      <c r="A55" s="17" t="s">
        <v>49</v>
      </c>
      <c r="B55" s="26">
        <v>456945</v>
      </c>
      <c r="C55" s="26">
        <v>1104946</v>
      </c>
      <c r="D55" s="26">
        <v>64162</v>
      </c>
      <c r="E55" s="26">
        <v>225181</v>
      </c>
      <c r="F55" s="26">
        <v>1613645</v>
      </c>
      <c r="G55" s="26">
        <v>160324</v>
      </c>
      <c r="H55" s="26">
        <v>112318</v>
      </c>
      <c r="I55" s="22">
        <v>300736</v>
      </c>
      <c r="J55" s="22">
        <v>515349</v>
      </c>
    </row>
    <row r="56" spans="1:10" ht="15.75" customHeight="1" x14ac:dyDescent="0.25">
      <c r="A56" s="17" t="s">
        <v>30</v>
      </c>
      <c r="B56" s="19" t="s">
        <v>17</v>
      </c>
      <c r="C56" s="19" t="s">
        <v>17</v>
      </c>
      <c r="D56" s="19" t="s">
        <v>17</v>
      </c>
      <c r="E56" s="19" t="s">
        <v>17</v>
      </c>
      <c r="F56" s="19" t="s">
        <v>17</v>
      </c>
      <c r="G56" s="19" t="s">
        <v>17</v>
      </c>
      <c r="H56" s="19" t="s">
        <v>17</v>
      </c>
      <c r="I56" s="19" t="s">
        <v>17</v>
      </c>
      <c r="J56" s="19" t="s">
        <v>17</v>
      </c>
    </row>
    <row r="57" spans="1:10" ht="15.75" customHeight="1" x14ac:dyDescent="0.25">
      <c r="A57" s="17" t="s">
        <v>31</v>
      </c>
      <c r="B57" s="26">
        <v>3608509</v>
      </c>
      <c r="C57" s="19" t="s">
        <v>17</v>
      </c>
      <c r="D57" s="26">
        <v>2200</v>
      </c>
      <c r="E57" s="26">
        <v>497989</v>
      </c>
      <c r="F57" s="26">
        <v>4365894</v>
      </c>
      <c r="G57" s="26">
        <v>4561629</v>
      </c>
      <c r="H57" s="26">
        <v>7279645</v>
      </c>
      <c r="I57" s="22">
        <v>6739152</v>
      </c>
      <c r="J57" s="22">
        <v>5123329</v>
      </c>
    </row>
    <row r="58" spans="1:10" ht="15.75" customHeight="1" x14ac:dyDescent="0.25">
      <c r="A58" s="17" t="s">
        <v>32</v>
      </c>
      <c r="B58" s="19" t="s">
        <v>17</v>
      </c>
      <c r="C58" s="19" t="s">
        <v>17</v>
      </c>
      <c r="D58" s="26">
        <v>234079</v>
      </c>
      <c r="E58" s="26">
        <v>229328</v>
      </c>
      <c r="F58" s="26">
        <v>36879</v>
      </c>
      <c r="G58" s="19" t="s">
        <v>17</v>
      </c>
      <c r="H58" s="26">
        <v>1824760</v>
      </c>
      <c r="I58" s="19" t="s">
        <v>17</v>
      </c>
      <c r="J58" s="19" t="s">
        <v>17</v>
      </c>
    </row>
    <row r="59" spans="1:10" ht="15.75" customHeight="1" x14ac:dyDescent="0.25">
      <c r="A59" s="17" t="s">
        <v>83</v>
      </c>
      <c r="B59" s="19" t="s">
        <v>17</v>
      </c>
      <c r="C59" s="19" t="s">
        <v>17</v>
      </c>
      <c r="D59" s="19" t="s">
        <v>17</v>
      </c>
      <c r="E59" s="19" t="s">
        <v>17</v>
      </c>
      <c r="F59" s="19" t="s">
        <v>17</v>
      </c>
      <c r="G59" s="19" t="s">
        <v>17</v>
      </c>
      <c r="H59" s="19" t="s">
        <v>17</v>
      </c>
      <c r="I59" s="22">
        <v>1668955</v>
      </c>
      <c r="J59" s="22">
        <v>1624718</v>
      </c>
    </row>
    <row r="60" spans="1:10" ht="15.75" customHeight="1" x14ac:dyDescent="0.25">
      <c r="A60" s="17" t="s">
        <v>50</v>
      </c>
      <c r="B60" s="19" t="s">
        <v>17</v>
      </c>
      <c r="C60" s="19" t="s">
        <v>17</v>
      </c>
      <c r="D60" s="19" t="s">
        <v>17</v>
      </c>
      <c r="E60" s="19" t="s">
        <v>17</v>
      </c>
      <c r="F60" s="26">
        <v>4725</v>
      </c>
      <c r="G60" s="19" t="s">
        <v>17</v>
      </c>
      <c r="H60" s="19" t="s">
        <v>17</v>
      </c>
      <c r="I60" s="19" t="s">
        <v>17</v>
      </c>
      <c r="J60" s="22">
        <v>217</v>
      </c>
    </row>
    <row r="61" spans="1:10" ht="15.75" customHeight="1" x14ac:dyDescent="0.25">
      <c r="A61" s="17" t="s">
        <v>33</v>
      </c>
      <c r="B61" s="19" t="s">
        <v>17</v>
      </c>
      <c r="C61" s="19" t="s">
        <v>17</v>
      </c>
      <c r="D61" s="19" t="s">
        <v>17</v>
      </c>
      <c r="E61" s="19" t="s">
        <v>17</v>
      </c>
      <c r="F61" s="26">
        <v>56206</v>
      </c>
      <c r="G61" s="19" t="s">
        <v>17</v>
      </c>
      <c r="H61" s="19" t="s">
        <v>17</v>
      </c>
      <c r="I61" s="19" t="s">
        <v>17</v>
      </c>
      <c r="J61" s="19" t="s">
        <v>17</v>
      </c>
    </row>
    <row r="62" spans="1:10" ht="15.75" customHeight="1" x14ac:dyDescent="0.25">
      <c r="A62" s="17" t="s">
        <v>84</v>
      </c>
      <c r="B62" s="19" t="s">
        <v>17</v>
      </c>
      <c r="C62" s="19" t="s">
        <v>17</v>
      </c>
      <c r="D62" s="19" t="s">
        <v>17</v>
      </c>
      <c r="E62" s="19" t="s">
        <v>17</v>
      </c>
      <c r="F62" s="19" t="s">
        <v>17</v>
      </c>
      <c r="G62" s="19" t="s">
        <v>17</v>
      </c>
      <c r="H62" s="19" t="s">
        <v>17</v>
      </c>
      <c r="I62" s="22">
        <v>144861</v>
      </c>
      <c r="J62" s="22">
        <v>237278</v>
      </c>
    </row>
    <row r="63" spans="1:10" ht="15.75" customHeight="1" x14ac:dyDescent="0.25">
      <c r="A63" s="17" t="s">
        <v>85</v>
      </c>
      <c r="B63" s="19" t="s">
        <v>17</v>
      </c>
      <c r="C63" s="19" t="s">
        <v>17</v>
      </c>
      <c r="D63" s="19" t="s">
        <v>17</v>
      </c>
      <c r="E63" s="19" t="s">
        <v>17</v>
      </c>
      <c r="F63" s="19" t="s">
        <v>17</v>
      </c>
      <c r="G63" s="19" t="s">
        <v>17</v>
      </c>
      <c r="H63" s="19" t="s">
        <v>17</v>
      </c>
      <c r="I63" s="22">
        <v>198846</v>
      </c>
      <c r="J63" s="22">
        <v>228608</v>
      </c>
    </row>
    <row r="64" spans="1:10" ht="15.75" customHeight="1" x14ac:dyDescent="0.25">
      <c r="A64" s="17" t="s">
        <v>55</v>
      </c>
      <c r="B64" s="26">
        <v>145664</v>
      </c>
      <c r="C64" s="26">
        <v>74929</v>
      </c>
      <c r="D64" s="19" t="s">
        <v>17</v>
      </c>
      <c r="E64" s="26">
        <v>142099</v>
      </c>
      <c r="F64" s="26">
        <v>641261</v>
      </c>
      <c r="G64" s="26">
        <v>1230158</v>
      </c>
      <c r="H64" s="26">
        <v>1461755</v>
      </c>
      <c r="I64" s="22">
        <v>1034336</v>
      </c>
      <c r="J64" s="22">
        <v>1098155</v>
      </c>
    </row>
    <row r="65" spans="1:11" ht="15.75" customHeight="1" x14ac:dyDescent="0.25">
      <c r="A65" s="17" t="s">
        <v>41</v>
      </c>
      <c r="B65" s="19">
        <v>59084</v>
      </c>
      <c r="C65" s="26">
        <v>5925</v>
      </c>
      <c r="D65" s="26">
        <v>1055763</v>
      </c>
      <c r="E65" s="26">
        <v>13675</v>
      </c>
      <c r="F65" s="26">
        <v>1642</v>
      </c>
      <c r="G65" s="26">
        <v>790</v>
      </c>
      <c r="H65" s="26">
        <v>780</v>
      </c>
      <c r="I65" s="22">
        <v>91</v>
      </c>
      <c r="J65" s="22">
        <v>1015251</v>
      </c>
    </row>
    <row r="66" spans="1:11" ht="15.75" customHeight="1" x14ac:dyDescent="0.25">
      <c r="A66" s="17" t="s">
        <v>86</v>
      </c>
      <c r="B66" s="19" t="s">
        <v>17</v>
      </c>
      <c r="C66" s="19" t="s">
        <v>17</v>
      </c>
      <c r="D66" s="19" t="s">
        <v>17</v>
      </c>
      <c r="E66" s="19" t="s">
        <v>17</v>
      </c>
      <c r="F66" s="19" t="s">
        <v>17</v>
      </c>
      <c r="G66" s="19" t="s">
        <v>17</v>
      </c>
      <c r="H66" s="19" t="s">
        <v>17</v>
      </c>
      <c r="I66" s="22">
        <v>184300</v>
      </c>
      <c r="J66" s="22">
        <v>6638366</v>
      </c>
    </row>
    <row r="67" spans="1:11" ht="15.75" customHeight="1" x14ac:dyDescent="0.25">
      <c r="A67" s="17" t="s">
        <v>52</v>
      </c>
      <c r="B67" s="19" t="s">
        <v>17</v>
      </c>
      <c r="C67" s="19" t="s">
        <v>17</v>
      </c>
      <c r="D67" s="26">
        <v>8640</v>
      </c>
      <c r="E67" s="26">
        <v>38860</v>
      </c>
      <c r="F67" s="26">
        <v>77533</v>
      </c>
      <c r="G67" s="26">
        <v>1679</v>
      </c>
      <c r="H67" s="26">
        <v>592011</v>
      </c>
      <c r="I67" s="22">
        <v>275039</v>
      </c>
      <c r="J67" s="22">
        <v>114809</v>
      </c>
    </row>
    <row r="68" spans="1:11" ht="15.75" customHeight="1" x14ac:dyDescent="0.25">
      <c r="A68" s="17" t="s">
        <v>87</v>
      </c>
      <c r="B68" s="19">
        <v>6369</v>
      </c>
      <c r="C68" s="26">
        <v>5601</v>
      </c>
      <c r="D68" s="26">
        <v>85161</v>
      </c>
      <c r="E68" s="26">
        <v>110789</v>
      </c>
      <c r="F68" s="26">
        <v>95809</v>
      </c>
      <c r="G68" s="26">
        <v>26493</v>
      </c>
      <c r="H68" s="26">
        <v>17055</v>
      </c>
      <c r="I68" s="22">
        <v>36409</v>
      </c>
      <c r="J68" s="22">
        <v>5337</v>
      </c>
    </row>
    <row r="69" spans="1:11" ht="15.75" customHeight="1" x14ac:dyDescent="0.25">
      <c r="A69" s="17" t="s">
        <v>88</v>
      </c>
      <c r="B69" s="19" t="s">
        <v>17</v>
      </c>
      <c r="C69" s="19" t="s">
        <v>17</v>
      </c>
      <c r="D69" s="19" t="s">
        <v>17</v>
      </c>
      <c r="E69" s="19" t="s">
        <v>17</v>
      </c>
      <c r="F69" s="19" t="s">
        <v>17</v>
      </c>
      <c r="G69" s="19" t="s">
        <v>17</v>
      </c>
      <c r="H69" s="19" t="s">
        <v>17</v>
      </c>
      <c r="I69" s="22">
        <v>302178</v>
      </c>
      <c r="J69" s="22">
        <v>269315</v>
      </c>
    </row>
    <row r="70" spans="1:11" ht="15.75" customHeight="1" x14ac:dyDescent="0.25">
      <c r="A70" s="17" t="s">
        <v>53</v>
      </c>
      <c r="B70" s="19" t="s">
        <v>17</v>
      </c>
      <c r="C70" s="19" t="s">
        <v>17</v>
      </c>
      <c r="D70" s="19" t="s">
        <v>17</v>
      </c>
      <c r="E70" s="26">
        <v>10120</v>
      </c>
      <c r="F70" s="19" t="s">
        <v>17</v>
      </c>
      <c r="G70" s="26">
        <v>37285</v>
      </c>
      <c r="H70" s="19" t="s">
        <v>17</v>
      </c>
      <c r="I70" s="19" t="s">
        <v>17</v>
      </c>
      <c r="J70" s="19" t="s">
        <v>17</v>
      </c>
    </row>
    <row r="71" spans="1:11" ht="15.75" customHeight="1" x14ac:dyDescent="0.25">
      <c r="A71" s="17" t="s">
        <v>89</v>
      </c>
      <c r="B71" s="19" t="s">
        <v>17</v>
      </c>
      <c r="C71" s="19" t="s">
        <v>17</v>
      </c>
      <c r="D71" s="19" t="s">
        <v>17</v>
      </c>
      <c r="E71" s="19" t="s">
        <v>17</v>
      </c>
      <c r="F71" s="19" t="s">
        <v>17</v>
      </c>
      <c r="G71" s="19" t="s">
        <v>17</v>
      </c>
      <c r="H71" s="19" t="s">
        <v>17</v>
      </c>
      <c r="I71" s="22">
        <v>1066902</v>
      </c>
      <c r="J71" s="22">
        <v>3138682</v>
      </c>
    </row>
    <row r="72" spans="1:11" ht="15.75" customHeight="1" x14ac:dyDescent="0.25">
      <c r="A72" s="17" t="s">
        <v>34</v>
      </c>
      <c r="B72" s="26">
        <v>3964241</v>
      </c>
      <c r="C72" s="26">
        <v>1368951</v>
      </c>
      <c r="D72" s="26">
        <v>9878823</v>
      </c>
      <c r="E72" s="26">
        <v>1174053</v>
      </c>
      <c r="F72" s="26">
        <v>2702456</v>
      </c>
      <c r="G72" s="26">
        <v>3447117</v>
      </c>
      <c r="H72" s="26">
        <v>4384978</v>
      </c>
      <c r="I72" s="22">
        <v>5860331</v>
      </c>
      <c r="J72" s="22">
        <v>8564606</v>
      </c>
    </row>
    <row r="73" spans="1:11" ht="15.75" customHeight="1" x14ac:dyDescent="0.25">
      <c r="A73" s="17" t="s">
        <v>35</v>
      </c>
      <c r="B73" s="19">
        <v>880921</v>
      </c>
      <c r="C73" s="26">
        <v>19756</v>
      </c>
      <c r="D73" s="26">
        <v>1332676</v>
      </c>
      <c r="E73" s="26">
        <v>79885</v>
      </c>
      <c r="F73" s="26">
        <v>494739</v>
      </c>
      <c r="G73" s="26">
        <v>457297</v>
      </c>
      <c r="H73" s="26">
        <v>801452</v>
      </c>
      <c r="I73" s="22">
        <v>745925</v>
      </c>
      <c r="J73" s="22">
        <v>206243</v>
      </c>
    </row>
    <row r="74" spans="1:11" ht="15.75" customHeight="1" x14ac:dyDescent="0.25">
      <c r="A74" s="17" t="s">
        <v>90</v>
      </c>
      <c r="B74" s="19" t="s">
        <v>17</v>
      </c>
      <c r="C74" s="19" t="s">
        <v>17</v>
      </c>
      <c r="D74" s="19" t="s">
        <v>17</v>
      </c>
      <c r="E74" s="19" t="s">
        <v>17</v>
      </c>
      <c r="F74" s="19" t="s">
        <v>17</v>
      </c>
      <c r="G74" s="19" t="s">
        <v>17</v>
      </c>
      <c r="H74" s="19" t="s">
        <v>17</v>
      </c>
      <c r="I74" s="22">
        <v>934749</v>
      </c>
      <c r="J74" s="22">
        <v>352103</v>
      </c>
    </row>
    <row r="75" spans="1:11" ht="15.75" customHeight="1" x14ac:dyDescent="0.25">
      <c r="A75" s="42"/>
      <c r="B75" s="43"/>
      <c r="C75" s="44"/>
      <c r="D75" s="44"/>
      <c r="E75" s="44"/>
      <c r="F75" s="44"/>
      <c r="G75" s="44"/>
      <c r="H75" s="44"/>
      <c r="I75" s="44"/>
      <c r="J75" s="44"/>
    </row>
    <row r="76" spans="1:11" ht="15.7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8"/>
      <c r="K76" s="8"/>
    </row>
    <row r="77" spans="1:11" ht="15.75" customHeight="1" x14ac:dyDescent="0.25">
      <c r="A77" s="34" t="s">
        <v>58</v>
      </c>
      <c r="B77" s="33"/>
      <c r="C77" s="45"/>
      <c r="D77" s="45"/>
      <c r="E77" s="46"/>
      <c r="F77" s="46"/>
      <c r="G77" s="45"/>
      <c r="H77" s="45"/>
      <c r="I77" s="45"/>
      <c r="J77" s="8"/>
      <c r="K77" s="8"/>
    </row>
    <row r="78" spans="1:11" ht="15.75" customHeight="1" x14ac:dyDescent="0.25">
      <c r="A78" s="35"/>
      <c r="B78" s="33"/>
      <c r="C78" s="45"/>
      <c r="D78" s="45"/>
      <c r="E78" s="46"/>
      <c r="F78" s="46"/>
      <c r="G78" s="45"/>
      <c r="H78" s="45"/>
      <c r="I78" s="45"/>
      <c r="J78" s="8"/>
      <c r="K78" s="8"/>
    </row>
    <row r="79" spans="1:11" ht="15.75" customHeight="1" x14ac:dyDescent="0.25">
      <c r="A79" s="36" t="s">
        <v>59</v>
      </c>
    </row>
    <row r="80" spans="1:1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pageMargins left="0.7" right="0.7" top="0.75" bottom="0.75" header="0.511811023622047" footer="0.511811023622047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95"/>
  <sheetViews>
    <sheetView showGridLines="0" zoomScaleNormal="100" workbookViewId="0">
      <pane ySplit="5" topLeftCell="A6" activePane="bottomLeft" state="frozen"/>
      <selection pane="bottomLeft" activeCell="B7" sqref="B7"/>
    </sheetView>
  </sheetViews>
  <sheetFormatPr baseColWidth="10" defaultColWidth="16" defaultRowHeight="15" x14ac:dyDescent="0.25"/>
  <cols>
    <col min="1" max="1" width="37.140625" customWidth="1"/>
    <col min="2" max="2" width="14.140625" customWidth="1"/>
    <col min="3" max="10" width="11.85546875" customWidth="1"/>
    <col min="11" max="22" width="11.140625" customWidth="1"/>
  </cols>
  <sheetData>
    <row r="1" spans="1:9" x14ac:dyDescent="0.25">
      <c r="A1" s="6" t="s">
        <v>91</v>
      </c>
      <c r="B1" s="9"/>
      <c r="C1" s="8"/>
      <c r="D1" s="8"/>
    </row>
    <row r="2" spans="1:9" x14ac:dyDescent="0.25">
      <c r="A2" s="38"/>
      <c r="B2" s="9"/>
      <c r="C2" s="8"/>
      <c r="D2" s="8"/>
    </row>
    <row r="3" spans="1:9" ht="15.75" customHeight="1" x14ac:dyDescent="0.25">
      <c r="A3" s="10" t="s">
        <v>8</v>
      </c>
      <c r="B3" s="11">
        <v>2009</v>
      </c>
      <c r="C3" s="11">
        <v>2010</v>
      </c>
      <c r="D3" s="47">
        <v>2011</v>
      </c>
      <c r="E3" s="47">
        <v>2012</v>
      </c>
      <c r="F3" s="47">
        <v>2013</v>
      </c>
      <c r="G3" s="47">
        <v>2014</v>
      </c>
      <c r="H3" s="47">
        <v>2015</v>
      </c>
      <c r="I3" s="11">
        <v>2016</v>
      </c>
    </row>
    <row r="4" spans="1:9" ht="15.75" customHeight="1" x14ac:dyDescent="0.25">
      <c r="A4" s="13"/>
      <c r="B4" s="33"/>
      <c r="C4" s="33"/>
      <c r="D4" s="48"/>
      <c r="E4" s="48"/>
      <c r="F4" s="48"/>
      <c r="G4" s="48"/>
      <c r="H4" s="48"/>
      <c r="I4" s="33"/>
    </row>
    <row r="5" spans="1:9" ht="15.75" customHeight="1" x14ac:dyDescent="0.25">
      <c r="A5" s="40"/>
      <c r="B5" s="41">
        <v>388883817.36000001</v>
      </c>
      <c r="C5" s="41">
        <v>387857212.99000001</v>
      </c>
      <c r="D5" s="41">
        <v>466863140.5</v>
      </c>
      <c r="E5" s="41">
        <v>419142977.61000001</v>
      </c>
      <c r="F5" s="41">
        <v>169543255.96000001</v>
      </c>
      <c r="G5" s="41">
        <v>130079400.38</v>
      </c>
      <c r="H5" s="41">
        <v>145866093.08000001</v>
      </c>
      <c r="I5" s="41">
        <v>159928474</v>
      </c>
    </row>
    <row r="6" spans="1:9" x14ac:dyDescent="0.25">
      <c r="A6" s="17" t="s">
        <v>54</v>
      </c>
      <c r="B6" s="22">
        <v>5685975.2400000002</v>
      </c>
      <c r="C6" s="22">
        <v>2006647.82</v>
      </c>
      <c r="D6" s="22">
        <v>1496432.54</v>
      </c>
      <c r="E6" s="22">
        <v>872791.64</v>
      </c>
      <c r="F6" s="22">
        <v>1500283.75</v>
      </c>
      <c r="G6" s="22">
        <v>727881.38</v>
      </c>
      <c r="H6" s="22">
        <v>12473.25</v>
      </c>
      <c r="I6" s="22">
        <v>1092494</v>
      </c>
    </row>
    <row r="7" spans="1:9" x14ac:dyDescent="0.25">
      <c r="A7" s="17" t="s">
        <v>63</v>
      </c>
      <c r="B7" s="22">
        <v>1066403.01</v>
      </c>
      <c r="C7" s="22">
        <v>1138337.6499999999</v>
      </c>
      <c r="D7" s="22">
        <v>1328727.43</v>
      </c>
      <c r="E7" s="22">
        <v>741631.36</v>
      </c>
      <c r="F7" s="22">
        <v>97779.38</v>
      </c>
      <c r="G7" s="22">
        <v>1134176.8999999999</v>
      </c>
      <c r="H7" s="22">
        <v>1964274.12</v>
      </c>
      <c r="I7" s="22">
        <v>396468</v>
      </c>
    </row>
    <row r="8" spans="1:9" x14ac:dyDescent="0.25">
      <c r="A8" s="49" t="s">
        <v>64</v>
      </c>
      <c r="B8" s="22">
        <v>39226.800000000003</v>
      </c>
      <c r="C8" s="19" t="s">
        <v>17</v>
      </c>
      <c r="D8" s="22">
        <v>36461.01</v>
      </c>
      <c r="E8" s="19" t="s">
        <v>17</v>
      </c>
      <c r="F8" s="19" t="s">
        <v>17</v>
      </c>
      <c r="G8" s="19" t="s">
        <v>17</v>
      </c>
      <c r="H8" s="19" t="s">
        <v>17</v>
      </c>
      <c r="I8" s="19" t="s">
        <v>17</v>
      </c>
    </row>
    <row r="9" spans="1:9" x14ac:dyDescent="0.25">
      <c r="A9" s="49" t="s">
        <v>43</v>
      </c>
      <c r="B9" s="22">
        <v>120913.87</v>
      </c>
      <c r="C9" s="22">
        <v>131124.6</v>
      </c>
      <c r="D9" s="19" t="s">
        <v>17</v>
      </c>
      <c r="E9" s="22">
        <v>213403.19</v>
      </c>
      <c r="F9" s="19" t="s">
        <v>17</v>
      </c>
      <c r="G9" s="19" t="s">
        <v>17</v>
      </c>
      <c r="H9" s="22">
        <v>190187.89</v>
      </c>
      <c r="I9" s="19" t="s">
        <v>17</v>
      </c>
    </row>
    <row r="10" spans="1:9" x14ac:dyDescent="0.25">
      <c r="A10" s="17" t="s">
        <v>65</v>
      </c>
      <c r="B10" s="19" t="s">
        <v>17</v>
      </c>
      <c r="C10" s="22">
        <v>137729.5</v>
      </c>
      <c r="D10" s="22">
        <v>58263.99</v>
      </c>
      <c r="E10" s="22">
        <v>73360.320000000007</v>
      </c>
      <c r="F10" s="19" t="s">
        <v>17</v>
      </c>
      <c r="G10" s="22">
        <v>141661.26999999999</v>
      </c>
      <c r="H10" s="22">
        <v>64891.8</v>
      </c>
      <c r="I10" s="22">
        <v>91432</v>
      </c>
    </row>
    <row r="11" spans="1:9" x14ac:dyDescent="0.25">
      <c r="A11" s="17" t="s">
        <v>20</v>
      </c>
      <c r="B11" s="22">
        <v>169493.4</v>
      </c>
      <c r="C11" s="22">
        <v>359589.23</v>
      </c>
      <c r="D11" s="22">
        <v>136788.56</v>
      </c>
      <c r="E11" s="19" t="s">
        <v>17</v>
      </c>
      <c r="F11" s="22">
        <v>73979.45</v>
      </c>
      <c r="G11" s="22">
        <v>74012.960000000006</v>
      </c>
      <c r="H11" s="19" t="s">
        <v>17</v>
      </c>
      <c r="I11" s="19" t="s">
        <v>17</v>
      </c>
    </row>
    <row r="12" spans="1:9" x14ac:dyDescent="0.25">
      <c r="A12" s="17" t="s">
        <v>66</v>
      </c>
      <c r="B12" s="22">
        <v>217246.2</v>
      </c>
      <c r="C12" s="22">
        <v>281160.51</v>
      </c>
      <c r="D12" s="22">
        <v>843147.74</v>
      </c>
      <c r="E12" s="22">
        <v>52509.39</v>
      </c>
      <c r="F12" s="19" t="s">
        <v>17</v>
      </c>
      <c r="G12" s="19" t="s">
        <v>17</v>
      </c>
      <c r="H12" s="19" t="s">
        <v>17</v>
      </c>
      <c r="I12" s="22">
        <v>144066</v>
      </c>
    </row>
    <row r="13" spans="1:9" x14ac:dyDescent="0.25">
      <c r="A13" s="49" t="s">
        <v>21</v>
      </c>
      <c r="B13" s="22">
        <v>108573691.58</v>
      </c>
      <c r="C13" s="22">
        <v>26544301.219999999</v>
      </c>
      <c r="D13" s="22">
        <v>60055447.75</v>
      </c>
      <c r="E13" s="22">
        <v>62159371.780000001</v>
      </c>
      <c r="F13" s="22">
        <v>13026416.970000001</v>
      </c>
      <c r="G13" s="22">
        <v>20432414.170000002</v>
      </c>
      <c r="H13" s="22">
        <v>11752307.25</v>
      </c>
      <c r="I13" s="22">
        <v>8447020</v>
      </c>
    </row>
    <row r="14" spans="1:9" x14ac:dyDescent="0.25">
      <c r="A14" s="49" t="s">
        <v>67</v>
      </c>
      <c r="B14" s="22">
        <v>193829.15</v>
      </c>
      <c r="C14" s="22">
        <v>118891.4</v>
      </c>
      <c r="D14" s="22">
        <v>381854.37</v>
      </c>
      <c r="E14" s="19" t="s">
        <v>17</v>
      </c>
      <c r="F14" s="22">
        <v>18372.939999999999</v>
      </c>
      <c r="G14" s="19" t="s">
        <v>17</v>
      </c>
      <c r="H14" s="22">
        <v>48603.88</v>
      </c>
      <c r="I14" s="22">
        <v>39555</v>
      </c>
    </row>
    <row r="15" spans="1:9" x14ac:dyDescent="0.25">
      <c r="A15" s="49" t="s">
        <v>22</v>
      </c>
      <c r="B15" s="22">
        <v>4968661.9000000004</v>
      </c>
      <c r="C15" s="22">
        <v>3652176.83</v>
      </c>
      <c r="D15" s="22">
        <v>4414077.1399999997</v>
      </c>
      <c r="E15" s="22">
        <v>1239666.51</v>
      </c>
      <c r="F15" s="22">
        <v>2475548.16</v>
      </c>
      <c r="G15" s="22">
        <v>5497396.1500000004</v>
      </c>
      <c r="H15" s="22">
        <v>4932197.1900000004</v>
      </c>
      <c r="I15" s="22">
        <v>3203418</v>
      </c>
    </row>
    <row r="16" spans="1:9" ht="15.75" customHeight="1" x14ac:dyDescent="0.25">
      <c r="A16" s="49" t="s">
        <v>25</v>
      </c>
      <c r="B16" s="22">
        <v>136634805.63</v>
      </c>
      <c r="C16" s="22">
        <v>216323522.40000001</v>
      </c>
      <c r="D16" s="22">
        <v>280780853.55000001</v>
      </c>
      <c r="E16" s="22">
        <v>213968051.87</v>
      </c>
      <c r="F16" s="22">
        <v>80387370.439999998</v>
      </c>
      <c r="G16" s="22">
        <v>1890601.81</v>
      </c>
      <c r="H16" s="22">
        <v>3113482.19</v>
      </c>
      <c r="I16" s="22">
        <v>2206779</v>
      </c>
    </row>
    <row r="17" spans="1:9" ht="15.75" customHeight="1" x14ac:dyDescent="0.25">
      <c r="A17" s="49" t="s">
        <v>92</v>
      </c>
      <c r="B17" s="22">
        <v>61829.22</v>
      </c>
      <c r="C17" s="22">
        <v>336239.27</v>
      </c>
      <c r="D17" s="22">
        <v>567944.15</v>
      </c>
      <c r="E17" s="22">
        <v>272290.95</v>
      </c>
      <c r="F17" s="22">
        <v>409495.09</v>
      </c>
      <c r="G17" s="22">
        <v>241610.78</v>
      </c>
      <c r="H17" s="22">
        <v>195888.62</v>
      </c>
      <c r="I17" s="22">
        <v>58473</v>
      </c>
    </row>
    <row r="18" spans="1:9" ht="15.75" customHeight="1" x14ac:dyDescent="0.25">
      <c r="A18" s="49" t="s">
        <v>38</v>
      </c>
      <c r="B18" s="22">
        <v>6829785.5</v>
      </c>
      <c r="C18" s="22">
        <v>6931952.6900000004</v>
      </c>
      <c r="D18" s="22">
        <v>7610016.2800000003</v>
      </c>
      <c r="E18" s="22">
        <v>4416340.88</v>
      </c>
      <c r="F18" s="22">
        <v>5212048.8600000003</v>
      </c>
      <c r="G18" s="22">
        <v>5812557.0800000001</v>
      </c>
      <c r="H18" s="22">
        <v>6708040.9800000004</v>
      </c>
      <c r="I18" s="22">
        <v>5203497</v>
      </c>
    </row>
    <row r="19" spans="1:9" ht="15.75" customHeight="1" x14ac:dyDescent="0.25">
      <c r="A19" s="49" t="s">
        <v>23</v>
      </c>
      <c r="B19" s="19" t="s">
        <v>17</v>
      </c>
      <c r="C19" s="22">
        <v>96287</v>
      </c>
      <c r="D19" s="22">
        <v>44149.63</v>
      </c>
      <c r="E19" s="19" t="s">
        <v>17</v>
      </c>
      <c r="F19" s="19" t="s">
        <v>17</v>
      </c>
      <c r="G19" s="22">
        <v>448376.19</v>
      </c>
      <c r="H19" s="22">
        <v>77257.75</v>
      </c>
      <c r="I19" s="19" t="s">
        <v>17</v>
      </c>
    </row>
    <row r="20" spans="1:9" ht="15.75" customHeight="1" x14ac:dyDescent="0.25">
      <c r="A20" s="49" t="s">
        <v>69</v>
      </c>
      <c r="B20" s="22">
        <v>5055048.24</v>
      </c>
      <c r="C20" s="22">
        <v>461879.29</v>
      </c>
      <c r="D20" s="22">
        <v>293122.86</v>
      </c>
      <c r="E20" s="22">
        <v>376299.09</v>
      </c>
      <c r="F20" s="22">
        <v>393147.71</v>
      </c>
      <c r="G20" s="22">
        <v>427475.75</v>
      </c>
      <c r="H20" s="22">
        <v>1333241.72</v>
      </c>
      <c r="I20" s="22">
        <v>1953254</v>
      </c>
    </row>
    <row r="21" spans="1:9" ht="15.75" customHeight="1" x14ac:dyDescent="0.25">
      <c r="A21" s="17" t="s">
        <v>71</v>
      </c>
      <c r="B21" s="22">
        <v>138132.09</v>
      </c>
      <c r="C21" s="22">
        <v>65933.81</v>
      </c>
      <c r="D21" s="22">
        <v>236936.01</v>
      </c>
      <c r="E21" s="22">
        <v>99584.71</v>
      </c>
      <c r="F21" s="19" t="s">
        <v>17</v>
      </c>
      <c r="G21" s="19" t="s">
        <v>17</v>
      </c>
      <c r="H21" s="19" t="s">
        <v>17</v>
      </c>
      <c r="I21" s="19" t="s">
        <v>17</v>
      </c>
    </row>
    <row r="22" spans="1:9" ht="15.75" customHeight="1" x14ac:dyDescent="0.25">
      <c r="A22" s="49" t="s">
        <v>44</v>
      </c>
      <c r="B22" s="22">
        <v>342802.25</v>
      </c>
      <c r="C22" s="22">
        <v>531686.06999999995</v>
      </c>
      <c r="D22" s="22">
        <v>802625.62</v>
      </c>
      <c r="E22" s="22">
        <v>434230.91</v>
      </c>
      <c r="F22" s="22">
        <v>384490.68</v>
      </c>
      <c r="G22" s="19" t="s">
        <v>17</v>
      </c>
      <c r="H22" s="19" t="s">
        <v>17</v>
      </c>
      <c r="I22" s="19" t="s">
        <v>17</v>
      </c>
    </row>
    <row r="23" spans="1:9" ht="15.75" customHeight="1" x14ac:dyDescent="0.25">
      <c r="A23" s="49" t="s">
        <v>73</v>
      </c>
      <c r="B23" s="22">
        <v>479753.36</v>
      </c>
      <c r="C23" s="22">
        <v>657821.12</v>
      </c>
      <c r="D23" s="22">
        <v>345129.48</v>
      </c>
      <c r="E23" s="22">
        <v>53450.91</v>
      </c>
      <c r="F23" s="22">
        <v>103275.33</v>
      </c>
      <c r="G23" s="22">
        <v>53773.11</v>
      </c>
      <c r="H23" s="22">
        <v>228300.66</v>
      </c>
      <c r="I23" s="22">
        <v>238161</v>
      </c>
    </row>
    <row r="24" spans="1:9" ht="15.75" customHeight="1" x14ac:dyDescent="0.25">
      <c r="A24" s="17" t="s">
        <v>93</v>
      </c>
      <c r="B24" s="19" t="s">
        <v>17</v>
      </c>
      <c r="C24" s="22">
        <v>90125.93</v>
      </c>
      <c r="D24" s="22">
        <v>77410.66</v>
      </c>
      <c r="E24" s="22">
        <v>191279.68</v>
      </c>
      <c r="F24" s="22">
        <v>78809.69</v>
      </c>
      <c r="G24" s="22">
        <v>477076.28</v>
      </c>
      <c r="H24" s="22">
        <v>81019.009999999995</v>
      </c>
      <c r="I24" s="22">
        <v>303981</v>
      </c>
    </row>
    <row r="25" spans="1:9" ht="15.75" customHeight="1" x14ac:dyDescent="0.25">
      <c r="A25" s="49" t="s">
        <v>45</v>
      </c>
      <c r="B25" s="22">
        <v>10151562.710000001</v>
      </c>
      <c r="C25" s="22">
        <v>6659553.6399999997</v>
      </c>
      <c r="D25" s="22">
        <v>8816339.8399999999</v>
      </c>
      <c r="E25" s="22">
        <v>11199581.76</v>
      </c>
      <c r="F25" s="22">
        <v>4187815.45</v>
      </c>
      <c r="G25" s="22">
        <v>6760194.2300000004</v>
      </c>
      <c r="H25" s="22">
        <v>5055239.49</v>
      </c>
      <c r="I25" s="22">
        <v>3677330</v>
      </c>
    </row>
    <row r="26" spans="1:9" ht="15.75" customHeight="1" x14ac:dyDescent="0.25">
      <c r="A26" s="49" t="s">
        <v>27</v>
      </c>
      <c r="B26" s="22">
        <v>26265988.16</v>
      </c>
      <c r="C26" s="22">
        <v>39827772.880000003</v>
      </c>
      <c r="D26" s="22">
        <v>15747158.529999999</v>
      </c>
      <c r="E26" s="22">
        <v>10661992.02</v>
      </c>
      <c r="F26" s="22">
        <v>14874762.26</v>
      </c>
      <c r="G26" s="22">
        <v>26173840.719999999</v>
      </c>
      <c r="H26" s="22">
        <v>26246451.699999999</v>
      </c>
      <c r="I26" s="22">
        <v>70949751</v>
      </c>
    </row>
    <row r="27" spans="1:9" ht="15.75" customHeight="1" x14ac:dyDescent="0.25">
      <c r="A27" s="49" t="s">
        <v>46</v>
      </c>
      <c r="B27" s="22">
        <v>20180009.449999999</v>
      </c>
      <c r="C27" s="22">
        <v>23056095.98</v>
      </c>
      <c r="D27" s="22">
        <v>26713114.289999999</v>
      </c>
      <c r="E27" s="22">
        <v>18600385.550000001</v>
      </c>
      <c r="F27" s="22">
        <v>12629819.199999999</v>
      </c>
      <c r="G27" s="22">
        <v>16627404.77</v>
      </c>
      <c r="H27" s="22">
        <v>20414999.440000001</v>
      </c>
      <c r="I27" s="22">
        <v>5585067</v>
      </c>
    </row>
    <row r="28" spans="1:9" ht="15.75" customHeight="1" x14ac:dyDescent="0.25">
      <c r="A28" s="49" t="s">
        <v>51</v>
      </c>
      <c r="B28" s="22">
        <v>724589.41</v>
      </c>
      <c r="C28" s="22">
        <v>469603.53</v>
      </c>
      <c r="D28" s="22">
        <v>1793627.91</v>
      </c>
      <c r="E28" s="22">
        <v>1495883.32</v>
      </c>
      <c r="F28" s="22">
        <v>563205.6</v>
      </c>
      <c r="G28" s="22">
        <v>1154831.8700000001</v>
      </c>
      <c r="H28" s="22">
        <v>11476850.98</v>
      </c>
      <c r="I28" s="22">
        <v>9076086</v>
      </c>
    </row>
    <row r="29" spans="1:9" ht="15.75" customHeight="1" x14ac:dyDescent="0.25">
      <c r="A29" s="49" t="s">
        <v>42</v>
      </c>
      <c r="B29" s="22">
        <v>794025.92</v>
      </c>
      <c r="C29" s="22">
        <v>973371.19</v>
      </c>
      <c r="D29" s="22">
        <v>2781646.6</v>
      </c>
      <c r="E29" s="22">
        <v>5771555.1799999997</v>
      </c>
      <c r="F29" s="22">
        <v>2629702.0099999998</v>
      </c>
      <c r="G29" s="22">
        <v>4428650.59</v>
      </c>
      <c r="H29" s="22">
        <v>2955462.97</v>
      </c>
      <c r="I29" s="22">
        <v>1412436</v>
      </c>
    </row>
    <row r="30" spans="1:9" ht="15.75" customHeight="1" x14ac:dyDescent="0.25">
      <c r="A30" s="49" t="s">
        <v>47</v>
      </c>
      <c r="B30" s="19" t="s">
        <v>17</v>
      </c>
      <c r="C30" s="19" t="s">
        <v>17</v>
      </c>
      <c r="D30" s="19" t="s">
        <v>17</v>
      </c>
      <c r="E30" s="22">
        <v>116181.78</v>
      </c>
      <c r="F30" s="19" t="s">
        <v>17</v>
      </c>
      <c r="G30" s="22">
        <v>492.16</v>
      </c>
      <c r="H30" s="22">
        <v>6634.95</v>
      </c>
      <c r="I30" s="22">
        <v>23016</v>
      </c>
    </row>
    <row r="31" spans="1:9" ht="15.75" customHeight="1" x14ac:dyDescent="0.25">
      <c r="A31" s="49" t="s">
        <v>76</v>
      </c>
      <c r="B31" s="22">
        <v>338.34</v>
      </c>
      <c r="C31" s="22">
        <v>1192</v>
      </c>
      <c r="D31" s="22">
        <v>239492.8</v>
      </c>
      <c r="E31" s="22">
        <v>199819.71</v>
      </c>
      <c r="F31" s="22">
        <v>90110</v>
      </c>
      <c r="G31" s="22">
        <v>17039.88</v>
      </c>
      <c r="H31" s="22">
        <v>11590.1</v>
      </c>
      <c r="I31" s="19" t="s">
        <v>17</v>
      </c>
    </row>
    <row r="32" spans="1:9" ht="15.75" customHeight="1" x14ac:dyDescent="0.25">
      <c r="A32" s="49" t="s">
        <v>94</v>
      </c>
      <c r="B32" s="19" t="s">
        <v>17</v>
      </c>
      <c r="C32" s="22">
        <v>17020</v>
      </c>
      <c r="D32" s="19" t="s">
        <v>17</v>
      </c>
      <c r="E32" s="19" t="s">
        <v>17</v>
      </c>
      <c r="F32" s="19" t="s">
        <v>17</v>
      </c>
      <c r="G32" s="19" t="s">
        <v>17</v>
      </c>
      <c r="H32" s="19" t="s">
        <v>17</v>
      </c>
      <c r="I32" s="22">
        <v>85630</v>
      </c>
    </row>
    <row r="33" spans="1:9" ht="15.75" customHeight="1" x14ac:dyDescent="0.25">
      <c r="A33" s="49" t="s">
        <v>39</v>
      </c>
      <c r="B33" s="22">
        <v>1730860.59</v>
      </c>
      <c r="C33" s="22">
        <v>80820.539999999994</v>
      </c>
      <c r="D33" s="22">
        <v>116673.72</v>
      </c>
      <c r="E33" s="22">
        <v>52504.89</v>
      </c>
      <c r="F33" s="19" t="s">
        <v>17</v>
      </c>
      <c r="G33" s="22">
        <v>642986.85</v>
      </c>
      <c r="H33" s="22">
        <v>493999.59</v>
      </c>
      <c r="I33" s="19" t="s">
        <v>17</v>
      </c>
    </row>
    <row r="34" spans="1:9" ht="15.75" customHeight="1" x14ac:dyDescent="0.25">
      <c r="A34" s="49" t="s">
        <v>77</v>
      </c>
      <c r="B34" s="22">
        <v>40280.42</v>
      </c>
      <c r="C34" s="22">
        <v>43020.25</v>
      </c>
      <c r="D34" s="22">
        <v>348800.75</v>
      </c>
      <c r="E34" s="22">
        <v>745070.6</v>
      </c>
      <c r="F34" s="22">
        <v>116417.65</v>
      </c>
      <c r="G34" s="19" t="s">
        <v>17</v>
      </c>
      <c r="H34" s="22">
        <v>133730</v>
      </c>
      <c r="I34" s="19" t="s">
        <v>17</v>
      </c>
    </row>
    <row r="35" spans="1:9" ht="15.75" customHeight="1" x14ac:dyDescent="0.25">
      <c r="A35" s="49" t="s">
        <v>48</v>
      </c>
      <c r="B35" s="22">
        <v>209440.67</v>
      </c>
      <c r="C35" s="22">
        <v>1087624.27</v>
      </c>
      <c r="D35" s="22">
        <v>973425.86</v>
      </c>
      <c r="E35" s="22">
        <v>436633.8</v>
      </c>
      <c r="F35" s="22">
        <v>249587.97</v>
      </c>
      <c r="G35" s="22">
        <v>134408.74</v>
      </c>
      <c r="H35" s="19" t="s">
        <v>17</v>
      </c>
      <c r="I35" s="19" t="s">
        <v>17</v>
      </c>
    </row>
    <row r="36" spans="1:9" ht="15.75" customHeight="1" x14ac:dyDescent="0.25">
      <c r="A36" s="49" t="s">
        <v>40</v>
      </c>
      <c r="B36" s="22">
        <v>35860986.670000002</v>
      </c>
      <c r="C36" s="22">
        <v>29770939.879999999</v>
      </c>
      <c r="D36" s="22">
        <v>21695219.59</v>
      </c>
      <c r="E36" s="22">
        <v>22332875.539999999</v>
      </c>
      <c r="F36" s="22">
        <v>13934894.59</v>
      </c>
      <c r="G36" s="22">
        <v>14072897.07</v>
      </c>
      <c r="H36" s="22">
        <v>25410651.359999999</v>
      </c>
      <c r="I36" s="22">
        <v>16585240</v>
      </c>
    </row>
    <row r="37" spans="1:9" ht="15.75" customHeight="1" x14ac:dyDescent="0.25">
      <c r="A37" s="49" t="s">
        <v>78</v>
      </c>
      <c r="B37" s="22">
        <v>484713.91</v>
      </c>
      <c r="C37" s="22">
        <v>70933.05</v>
      </c>
      <c r="D37" s="19" t="s">
        <v>17</v>
      </c>
      <c r="E37" s="22">
        <v>1661080.98</v>
      </c>
      <c r="F37" s="22">
        <v>276258.15999999997</v>
      </c>
      <c r="G37" s="19" t="s">
        <v>17</v>
      </c>
      <c r="H37" s="22">
        <v>1509109.59</v>
      </c>
      <c r="I37" s="19" t="s">
        <v>17</v>
      </c>
    </row>
    <row r="38" spans="1:9" ht="15.75" customHeight="1" x14ac:dyDescent="0.25">
      <c r="A38" s="49" t="s">
        <v>95</v>
      </c>
      <c r="B38" s="19" t="s">
        <v>17</v>
      </c>
      <c r="C38" s="19" t="s">
        <v>17</v>
      </c>
      <c r="D38" s="19" t="s">
        <v>17</v>
      </c>
      <c r="E38" s="19" t="s">
        <v>17</v>
      </c>
      <c r="F38" s="19" t="s">
        <v>17</v>
      </c>
      <c r="G38" s="19" t="s">
        <v>17</v>
      </c>
      <c r="H38" s="19" t="s">
        <v>17</v>
      </c>
      <c r="I38" s="19" t="s">
        <v>17</v>
      </c>
    </row>
    <row r="39" spans="1:9" ht="15.75" customHeight="1" x14ac:dyDescent="0.25">
      <c r="A39" s="33" t="s">
        <v>96</v>
      </c>
      <c r="B39" s="19" t="s">
        <v>17</v>
      </c>
      <c r="C39" s="19" t="s">
        <v>17</v>
      </c>
      <c r="D39" s="19" t="s">
        <v>17</v>
      </c>
      <c r="E39" s="19" t="s">
        <v>17</v>
      </c>
      <c r="F39" s="19" t="s">
        <v>17</v>
      </c>
      <c r="G39" s="19" t="s">
        <v>17</v>
      </c>
      <c r="H39" s="19" t="s">
        <v>17</v>
      </c>
      <c r="I39" s="19" t="s">
        <v>17</v>
      </c>
    </row>
    <row r="40" spans="1:9" ht="15.75" customHeight="1" x14ac:dyDescent="0.25">
      <c r="A40" s="49" t="s">
        <v>97</v>
      </c>
      <c r="B40" s="22">
        <v>170752.34</v>
      </c>
      <c r="C40" s="19" t="s">
        <v>17</v>
      </c>
      <c r="D40" s="19" t="s">
        <v>17</v>
      </c>
      <c r="E40" s="22">
        <v>294180.76</v>
      </c>
      <c r="F40" s="22">
        <v>98848.43</v>
      </c>
      <c r="G40" s="22">
        <v>71013.600000000006</v>
      </c>
      <c r="H40" s="19" t="s">
        <v>17</v>
      </c>
      <c r="I40" s="19" t="s">
        <v>17</v>
      </c>
    </row>
    <row r="41" spans="1:9" ht="15.75" customHeight="1" x14ac:dyDescent="0.25">
      <c r="A41" s="17" t="s">
        <v>80</v>
      </c>
      <c r="B41" s="22">
        <v>3107336.01</v>
      </c>
      <c r="C41" s="22">
        <v>608060.06999999995</v>
      </c>
      <c r="D41" s="22">
        <v>1788562.55</v>
      </c>
      <c r="E41" s="22">
        <v>1294275.71</v>
      </c>
      <c r="F41" s="22">
        <v>858024.52</v>
      </c>
      <c r="G41" s="22">
        <v>1025326.7</v>
      </c>
      <c r="H41" s="22">
        <v>409800.53</v>
      </c>
      <c r="I41" s="22">
        <v>286042</v>
      </c>
    </row>
    <row r="42" spans="1:9" ht="15.75" customHeight="1" x14ac:dyDescent="0.25">
      <c r="A42" s="49" t="s">
        <v>98</v>
      </c>
      <c r="B42" s="19" t="s">
        <v>17</v>
      </c>
      <c r="C42" s="19" t="s">
        <v>17</v>
      </c>
      <c r="D42" s="22">
        <v>314189.24</v>
      </c>
      <c r="E42" s="22">
        <v>493938</v>
      </c>
      <c r="F42" s="22">
        <v>251306.5</v>
      </c>
      <c r="G42" s="22">
        <v>241702.17</v>
      </c>
      <c r="H42" s="22">
        <v>257656.65</v>
      </c>
      <c r="I42" s="22">
        <v>658265</v>
      </c>
    </row>
    <row r="43" spans="1:9" ht="15.75" customHeight="1" x14ac:dyDescent="0.25">
      <c r="A43" s="49" t="s">
        <v>29</v>
      </c>
      <c r="B43" s="22">
        <v>140306.56</v>
      </c>
      <c r="C43" s="22">
        <v>109092.5</v>
      </c>
      <c r="D43" s="22">
        <v>149728.01999999999</v>
      </c>
      <c r="E43" s="22">
        <v>396548.63</v>
      </c>
      <c r="F43" s="22">
        <v>102802.85</v>
      </c>
      <c r="G43" s="22">
        <v>149851.98000000001</v>
      </c>
      <c r="H43" s="22">
        <v>55725</v>
      </c>
      <c r="I43" s="22">
        <v>342019</v>
      </c>
    </row>
    <row r="44" spans="1:9" ht="15.75" customHeight="1" x14ac:dyDescent="0.25">
      <c r="A44" s="17" t="s">
        <v>82</v>
      </c>
      <c r="B44" s="22">
        <v>235051.18</v>
      </c>
      <c r="C44" s="19" t="s">
        <v>17</v>
      </c>
      <c r="D44" s="22">
        <v>27776.560000000001</v>
      </c>
      <c r="E44" s="22">
        <v>108982.97</v>
      </c>
      <c r="F44" s="22">
        <v>19315.580000000002</v>
      </c>
      <c r="G44" s="22">
        <v>46341.93</v>
      </c>
      <c r="H44" s="19" t="s">
        <v>17</v>
      </c>
      <c r="I44" s="19" t="s">
        <v>17</v>
      </c>
    </row>
    <row r="45" spans="1:9" ht="15.75" customHeight="1" x14ac:dyDescent="0.25">
      <c r="A45" s="49" t="s">
        <v>99</v>
      </c>
      <c r="B45" s="22">
        <v>56244.54</v>
      </c>
      <c r="C45" s="19" t="s">
        <v>17</v>
      </c>
      <c r="D45" s="22">
        <v>40442.68</v>
      </c>
      <c r="E45" s="22">
        <v>78160</v>
      </c>
      <c r="F45" s="19" t="s">
        <v>17</v>
      </c>
      <c r="G45" s="19" t="s">
        <v>17</v>
      </c>
      <c r="H45" s="22">
        <v>3500000</v>
      </c>
      <c r="I45" s="22">
        <v>20000</v>
      </c>
    </row>
    <row r="46" spans="1:9" ht="15.75" customHeight="1" x14ac:dyDescent="0.25">
      <c r="A46" s="17" t="s">
        <v>56</v>
      </c>
      <c r="B46" s="22">
        <v>2408609</v>
      </c>
      <c r="C46" s="22">
        <v>864774.11</v>
      </c>
      <c r="D46" s="22">
        <v>789893.92</v>
      </c>
      <c r="E46" s="22">
        <v>1547026.85</v>
      </c>
      <c r="F46" s="22">
        <v>382452.57</v>
      </c>
      <c r="G46" s="19" t="s">
        <v>17</v>
      </c>
      <c r="H46" s="19" t="s">
        <v>17</v>
      </c>
      <c r="I46" s="19" t="s">
        <v>17</v>
      </c>
    </row>
    <row r="47" spans="1:9" ht="15.75" customHeight="1" x14ac:dyDescent="0.25">
      <c r="A47" s="17" t="s">
        <v>57</v>
      </c>
      <c r="B47" s="22">
        <f>388883817.6-387581035</f>
        <v>1302782.6000000238</v>
      </c>
      <c r="C47" s="22">
        <v>1286945.5900000001</v>
      </c>
      <c r="D47" s="22">
        <v>863650.85</v>
      </c>
      <c r="E47" s="22">
        <v>31919793.129999999</v>
      </c>
      <c r="F47" s="22">
        <v>1368910.62</v>
      </c>
      <c r="G47" s="22">
        <v>1594886.75</v>
      </c>
      <c r="H47" s="22">
        <v>1129604.99</v>
      </c>
      <c r="I47" s="22">
        <v>1292449</v>
      </c>
    </row>
    <row r="48" spans="1:9" ht="15.75" customHeight="1" x14ac:dyDescent="0.25">
      <c r="A48" s="49" t="s">
        <v>49</v>
      </c>
      <c r="B48" s="22">
        <v>232088.48</v>
      </c>
      <c r="C48" s="22">
        <v>142840.93</v>
      </c>
      <c r="D48" s="22">
        <v>165031.89000000001</v>
      </c>
      <c r="E48" s="22">
        <v>18203.53</v>
      </c>
      <c r="F48" s="22">
        <v>42939.02</v>
      </c>
      <c r="G48" s="22">
        <v>166722.68</v>
      </c>
      <c r="H48" s="22">
        <v>4098.6000000000004</v>
      </c>
      <c r="I48" s="19" t="s">
        <v>17</v>
      </c>
    </row>
    <row r="49" spans="1:9" ht="15.75" customHeight="1" x14ac:dyDescent="0.25">
      <c r="A49" s="49" t="s">
        <v>83</v>
      </c>
      <c r="B49" s="22">
        <v>1429007.16</v>
      </c>
      <c r="C49" s="22">
        <v>777359.56</v>
      </c>
      <c r="D49" s="22">
        <v>5371682.9900000002</v>
      </c>
      <c r="E49" s="22">
        <v>3653890.55</v>
      </c>
      <c r="F49" s="22">
        <v>2948879.02</v>
      </c>
      <c r="G49" s="22">
        <v>2132248.7200000002</v>
      </c>
      <c r="H49" s="22">
        <v>1291632.67</v>
      </c>
      <c r="I49" s="22">
        <v>3242625</v>
      </c>
    </row>
    <row r="50" spans="1:9" ht="15.75" customHeight="1" x14ac:dyDescent="0.25">
      <c r="A50" s="49" t="s">
        <v>50</v>
      </c>
      <c r="B50" s="22">
        <v>37509.35</v>
      </c>
      <c r="C50" s="19" t="s">
        <v>17</v>
      </c>
      <c r="D50" s="22">
        <v>459320.7</v>
      </c>
      <c r="E50" s="22">
        <v>1591797.17</v>
      </c>
      <c r="F50" s="22">
        <v>986652.7</v>
      </c>
      <c r="G50" s="22">
        <v>1563013.61</v>
      </c>
      <c r="H50" s="22">
        <v>2006773.13</v>
      </c>
      <c r="I50" s="22">
        <v>4142486</v>
      </c>
    </row>
    <row r="51" spans="1:9" ht="15.75" customHeight="1" x14ac:dyDescent="0.25">
      <c r="A51" s="17" t="s">
        <v>84</v>
      </c>
      <c r="B51" s="19" t="s">
        <v>17</v>
      </c>
      <c r="C51" s="19" t="s">
        <v>17</v>
      </c>
      <c r="D51" s="22">
        <v>132259.43</v>
      </c>
      <c r="E51" s="22">
        <v>72003.02</v>
      </c>
      <c r="F51" s="19" t="s">
        <v>17</v>
      </c>
      <c r="G51" s="19" t="s">
        <v>17</v>
      </c>
      <c r="H51" s="19" t="s">
        <v>17</v>
      </c>
      <c r="I51" s="22">
        <v>69125</v>
      </c>
    </row>
    <row r="52" spans="1:9" ht="15.75" customHeight="1" x14ac:dyDescent="0.25">
      <c r="A52" s="49" t="s">
        <v>85</v>
      </c>
      <c r="B52" s="22">
        <v>67912.95</v>
      </c>
      <c r="C52" s="22">
        <v>120019.28</v>
      </c>
      <c r="D52" s="19" t="s">
        <v>17</v>
      </c>
      <c r="E52" s="19" t="s">
        <v>17</v>
      </c>
      <c r="F52" s="22">
        <v>35499.599999999999</v>
      </c>
      <c r="G52" s="22">
        <v>69401.78</v>
      </c>
      <c r="H52" s="22">
        <v>34963.199999999997</v>
      </c>
      <c r="I52" s="22">
        <v>110407</v>
      </c>
    </row>
    <row r="53" spans="1:9" ht="15.75" customHeight="1" x14ac:dyDescent="0.25">
      <c r="A53" s="17" t="s">
        <v>100</v>
      </c>
      <c r="B53" s="22">
        <v>631652.29</v>
      </c>
      <c r="C53" s="22">
        <v>1382800.52</v>
      </c>
      <c r="D53" s="22">
        <v>1993700.54</v>
      </c>
      <c r="E53" s="22">
        <v>1699725.79</v>
      </c>
      <c r="F53" s="22">
        <v>396500.16</v>
      </c>
      <c r="G53" s="22">
        <v>957344.05</v>
      </c>
      <c r="H53" s="22">
        <v>545222.41</v>
      </c>
      <c r="I53" s="22">
        <v>602620</v>
      </c>
    </row>
    <row r="54" spans="1:9" ht="15.75" customHeight="1" x14ac:dyDescent="0.25">
      <c r="A54" s="49" t="s">
        <v>41</v>
      </c>
      <c r="B54" s="22">
        <v>1434282.3</v>
      </c>
      <c r="C54" s="22">
        <v>837100</v>
      </c>
      <c r="D54" s="22">
        <v>1070347.02</v>
      </c>
      <c r="E54" s="22">
        <v>637569.6</v>
      </c>
      <c r="F54" s="22">
        <v>973173.6</v>
      </c>
      <c r="G54" s="22">
        <v>725489.85</v>
      </c>
      <c r="H54" s="22">
        <v>2783248.75</v>
      </c>
      <c r="I54" s="22">
        <v>13373179</v>
      </c>
    </row>
    <row r="55" spans="1:9" ht="15.75" customHeight="1" x14ac:dyDescent="0.25">
      <c r="A55" s="17" t="s">
        <v>86</v>
      </c>
      <c r="B55" s="22">
        <v>642883.03</v>
      </c>
      <c r="C55" s="22">
        <v>1038360.68</v>
      </c>
      <c r="D55" s="22">
        <v>656124.79</v>
      </c>
      <c r="E55" s="22">
        <v>1659983.67</v>
      </c>
      <c r="F55" s="22">
        <v>836242.26</v>
      </c>
      <c r="G55" s="22">
        <v>1640508.71</v>
      </c>
      <c r="H55" s="22">
        <v>1513713.21</v>
      </c>
      <c r="I55" s="22">
        <v>20539</v>
      </c>
    </row>
    <row r="56" spans="1:9" ht="15.75" customHeight="1" x14ac:dyDescent="0.25">
      <c r="A56" s="17" t="s">
        <v>52</v>
      </c>
      <c r="B56" s="22">
        <v>28762.82</v>
      </c>
      <c r="C56" s="19" t="s">
        <v>17</v>
      </c>
      <c r="D56" s="22">
        <v>290753.36</v>
      </c>
      <c r="E56" s="22">
        <v>278955.63</v>
      </c>
      <c r="F56" s="22">
        <v>493214.81</v>
      </c>
      <c r="G56" s="22">
        <v>534954.51</v>
      </c>
      <c r="H56" s="22">
        <v>117739.58</v>
      </c>
      <c r="I56" s="22">
        <v>43832</v>
      </c>
    </row>
    <row r="57" spans="1:9" ht="15.75" customHeight="1" x14ac:dyDescent="0.25">
      <c r="A57" s="17" t="s">
        <v>87</v>
      </c>
      <c r="B57" s="22">
        <v>8529.9</v>
      </c>
      <c r="C57" s="19" t="s">
        <v>17</v>
      </c>
      <c r="D57" s="19" t="s">
        <v>17</v>
      </c>
      <c r="E57" s="19" t="s">
        <v>17</v>
      </c>
      <c r="F57" s="19" t="s">
        <v>17</v>
      </c>
      <c r="G57" s="19" t="s">
        <v>17</v>
      </c>
      <c r="H57" s="19" t="s">
        <v>17</v>
      </c>
      <c r="I57" s="19" t="s">
        <v>17</v>
      </c>
    </row>
    <row r="58" spans="1:9" ht="15.75" customHeight="1" x14ac:dyDescent="0.25">
      <c r="A58" s="49" t="s">
        <v>101</v>
      </c>
      <c r="B58" s="19" t="s">
        <v>17</v>
      </c>
      <c r="C58" s="19" t="s">
        <v>17</v>
      </c>
      <c r="D58" s="19" t="s">
        <v>17</v>
      </c>
      <c r="E58" s="19" t="s">
        <v>17</v>
      </c>
      <c r="F58" s="19" t="s">
        <v>17</v>
      </c>
      <c r="G58" s="19" t="s">
        <v>17</v>
      </c>
      <c r="H58" s="19" t="s">
        <v>17</v>
      </c>
      <c r="I58" s="19" t="s">
        <v>17</v>
      </c>
    </row>
    <row r="59" spans="1:9" ht="15.75" customHeight="1" x14ac:dyDescent="0.25">
      <c r="A59" s="17" t="s">
        <v>53</v>
      </c>
      <c r="B59" s="19" t="s">
        <v>17</v>
      </c>
      <c r="C59" s="19" t="s">
        <v>17</v>
      </c>
      <c r="D59" s="19" t="s">
        <v>17</v>
      </c>
      <c r="E59" s="19" t="s">
        <v>17</v>
      </c>
      <c r="F59" s="19" t="s">
        <v>17</v>
      </c>
      <c r="G59" s="22">
        <v>1044744.7</v>
      </c>
      <c r="H59" s="19" t="s">
        <v>17</v>
      </c>
      <c r="I59" s="22">
        <v>42152</v>
      </c>
    </row>
    <row r="60" spans="1:9" ht="15.75" customHeight="1" x14ac:dyDescent="0.25">
      <c r="A60" s="17" t="s">
        <v>89</v>
      </c>
      <c r="B60" s="22">
        <v>2468343.34</v>
      </c>
      <c r="C60" s="22">
        <v>7697200.5499999998</v>
      </c>
      <c r="D60" s="22">
        <v>4598124.1500000004</v>
      </c>
      <c r="E60" s="22">
        <v>5756553.54</v>
      </c>
      <c r="F60" s="22">
        <v>2307393.29</v>
      </c>
      <c r="G60" s="22">
        <v>1429770.74</v>
      </c>
      <c r="H60" s="22">
        <v>449247.26</v>
      </c>
      <c r="I60" s="22">
        <v>327008</v>
      </c>
    </row>
    <row r="61" spans="1:9" ht="15.75" customHeight="1" x14ac:dyDescent="0.25">
      <c r="A61" s="17" t="s">
        <v>102</v>
      </c>
      <c r="B61" s="22">
        <v>2359320.77</v>
      </c>
      <c r="C61" s="22">
        <v>3412982.38</v>
      </c>
      <c r="D61" s="22">
        <v>4905949.26</v>
      </c>
      <c r="E61" s="22">
        <v>5378996.4299999997</v>
      </c>
      <c r="F61" s="22">
        <v>2326393.0299999998</v>
      </c>
      <c r="G61" s="22">
        <v>4830626.21</v>
      </c>
      <c r="H61" s="22">
        <v>1337901.29</v>
      </c>
      <c r="I61" s="22">
        <v>3918533</v>
      </c>
    </row>
    <row r="62" spans="1:9" ht="15.75" customHeight="1" x14ac:dyDescent="0.25">
      <c r="A62" s="49" t="s">
        <v>34</v>
      </c>
      <c r="B62" s="22">
        <v>4791779.0999999996</v>
      </c>
      <c r="C62" s="22">
        <v>7244670.6399999997</v>
      </c>
      <c r="D62" s="22">
        <v>3603459.73</v>
      </c>
      <c r="E62" s="22">
        <v>1371656.89</v>
      </c>
      <c r="F62" s="22">
        <v>1083873.26</v>
      </c>
      <c r="G62" s="22">
        <v>29652.23</v>
      </c>
      <c r="H62" s="22">
        <v>144242.73000000001</v>
      </c>
      <c r="I62" s="22">
        <v>640496</v>
      </c>
    </row>
    <row r="63" spans="1:9" ht="15.75" customHeight="1" x14ac:dyDescent="0.25">
      <c r="A63" s="49" t="s">
        <v>35</v>
      </c>
      <c r="B63" s="22">
        <v>213929.95</v>
      </c>
      <c r="C63" s="22">
        <v>161927.63</v>
      </c>
      <c r="D63" s="19" t="s">
        <v>17</v>
      </c>
      <c r="E63" s="22">
        <v>100790.27</v>
      </c>
      <c r="F63" s="19" t="s">
        <v>17</v>
      </c>
      <c r="G63" s="22">
        <v>589640.37</v>
      </c>
      <c r="H63" s="19" t="s">
        <v>17</v>
      </c>
      <c r="I63" s="19" t="s">
        <v>17</v>
      </c>
    </row>
    <row r="64" spans="1:9" ht="15.75" customHeight="1" x14ac:dyDescent="0.25">
      <c r="A64" s="49" t="s">
        <v>90</v>
      </c>
      <c r="B64" s="22">
        <v>96340</v>
      </c>
      <c r="C64" s="22">
        <v>249725</v>
      </c>
      <c r="D64" s="22">
        <v>907254.16</v>
      </c>
      <c r="E64" s="22">
        <v>2352117.15</v>
      </c>
      <c r="F64" s="22">
        <v>317242.8</v>
      </c>
      <c r="G64" s="22">
        <v>3864398.38</v>
      </c>
      <c r="H64" s="22">
        <v>5867636.5999999996</v>
      </c>
      <c r="I64" s="22">
        <v>23542</v>
      </c>
    </row>
    <row r="65" spans="1:10" ht="15.75" customHeight="1" x14ac:dyDescent="0.25">
      <c r="A65" s="50"/>
      <c r="B65" s="50"/>
      <c r="C65" s="50"/>
      <c r="D65" s="50"/>
      <c r="E65" s="50"/>
      <c r="F65" s="50"/>
      <c r="G65" s="50"/>
      <c r="H65" s="50"/>
      <c r="I65" s="50"/>
    </row>
    <row r="66" spans="1:10" ht="15.75" customHeight="1" x14ac:dyDescent="0.25">
      <c r="A66" s="48"/>
      <c r="B66" s="48"/>
      <c r="C66" s="48"/>
      <c r="D66" s="48"/>
      <c r="E66" s="48"/>
      <c r="F66" s="48"/>
      <c r="G66" s="48"/>
      <c r="H66" s="48"/>
      <c r="I66" s="48"/>
    </row>
    <row r="67" spans="1:10" ht="15.75" customHeight="1" x14ac:dyDescent="0.25">
      <c r="A67" s="34" t="s">
        <v>58</v>
      </c>
      <c r="B67" s="33"/>
      <c r="C67" s="48"/>
      <c r="D67" s="48"/>
      <c r="E67" s="48"/>
      <c r="F67" s="48"/>
      <c r="G67" s="48"/>
      <c r="H67" s="48"/>
      <c r="I67" s="48"/>
      <c r="J67" s="48"/>
    </row>
    <row r="68" spans="1:10" ht="15.75" customHeight="1" x14ac:dyDescent="0.25">
      <c r="A68" s="35"/>
      <c r="B68" s="33"/>
      <c r="C68" s="48"/>
      <c r="D68" s="48"/>
      <c r="E68" s="48"/>
      <c r="F68" s="48"/>
      <c r="G68" s="48"/>
      <c r="H68" s="48"/>
      <c r="I68" s="48"/>
      <c r="J68" s="48"/>
    </row>
    <row r="69" spans="1:10" ht="15.75" customHeight="1" x14ac:dyDescent="0.25">
      <c r="A69" s="36" t="s">
        <v>59</v>
      </c>
      <c r="B69" s="48"/>
      <c r="C69" s="48"/>
      <c r="D69" s="48"/>
      <c r="E69" s="48"/>
      <c r="F69" s="48"/>
      <c r="G69" s="48"/>
      <c r="H69" s="48"/>
      <c r="I69" s="48"/>
      <c r="J69" s="48"/>
    </row>
    <row r="70" spans="1:10" ht="15.75" customHeight="1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</row>
    <row r="71" spans="1:10" ht="15.75" customHeight="1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</row>
    <row r="72" spans="1:10" ht="15.75" customHeight="1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15.75" customHeight="1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.75" customHeight="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</row>
    <row r="75" spans="1:10" ht="15.75" customHeight="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ht="15.75" customHeight="1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</row>
    <row r="77" spans="1:10" ht="15.75" customHeight="1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</row>
    <row r="78" spans="1:10" ht="15.75" customHeight="1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</row>
    <row r="79" spans="1:10" ht="15.75" customHeight="1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</row>
    <row r="80" spans="1:10" ht="15.75" customHeight="1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</row>
    <row r="81" spans="1:10" ht="15.75" customHeight="1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</row>
    <row r="82" spans="1:10" ht="15.75" customHeight="1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15.75" customHeight="1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</row>
    <row r="84" spans="1:10" ht="15.75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</row>
    <row r="85" spans="1:10" ht="15.75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</row>
    <row r="86" spans="1:10" ht="15.75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</row>
    <row r="87" spans="1:10" ht="15.75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</row>
    <row r="88" spans="1:10" ht="15.75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</row>
    <row r="89" spans="1:10" ht="15.75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</row>
    <row r="90" spans="1:10" ht="15.75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</row>
    <row r="91" spans="1:10" ht="15.75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</row>
    <row r="92" spans="1:10" ht="15.75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</row>
    <row r="93" spans="1:10" ht="15.75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</row>
    <row r="94" spans="1:10" ht="15.75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</row>
    <row r="95" spans="1:10" ht="15.75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</row>
    <row r="96" spans="1:10" ht="15.75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</row>
    <row r="97" spans="1:10" ht="15.75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</row>
    <row r="98" spans="1:10" ht="15.75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</row>
    <row r="99" spans="1:10" ht="15.75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</row>
    <row r="100" spans="1:10" ht="15.75" customHeight="1" x14ac:dyDescent="0.25"/>
    <row r="101" spans="1:10" ht="15.75" customHeight="1" x14ac:dyDescent="0.25"/>
    <row r="102" spans="1:10" ht="15.75" customHeight="1" x14ac:dyDescent="0.25"/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pageMargins left="0.7" right="0.7" top="0.75" bottom="0.75" header="0.511811023622047" footer="0.511811023622047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3"/>
  <sheetViews>
    <sheetView showGridLines="0" zoomScaleNormal="100" workbookViewId="0">
      <pane xSplit="1" ySplit="3" topLeftCell="G24" activePane="bottomRight" state="frozen"/>
      <selection pane="topRight" activeCell="G1" sqref="G1"/>
      <selection pane="bottomLeft" activeCell="A24" sqref="A24"/>
      <selection pane="bottomRight" activeCell="B4" sqref="B4"/>
    </sheetView>
  </sheetViews>
  <sheetFormatPr baseColWidth="10" defaultColWidth="16" defaultRowHeight="15" x14ac:dyDescent="0.25"/>
  <cols>
    <col min="1" max="1" width="48.5703125" customWidth="1"/>
    <col min="8" max="9" width="14.140625" customWidth="1"/>
  </cols>
  <sheetData>
    <row r="1" spans="1:9" x14ac:dyDescent="0.25">
      <c r="A1" s="6" t="s">
        <v>103</v>
      </c>
      <c r="B1" s="9"/>
      <c r="C1" s="8"/>
      <c r="D1" s="8"/>
    </row>
    <row r="2" spans="1:9" x14ac:dyDescent="0.25">
      <c r="A2" s="38"/>
      <c r="B2" s="9"/>
      <c r="C2" s="8"/>
      <c r="D2" s="8"/>
    </row>
    <row r="3" spans="1:9" x14ac:dyDescent="0.25">
      <c r="A3" s="10" t="s">
        <v>8</v>
      </c>
      <c r="B3" s="11">
        <v>2017</v>
      </c>
      <c r="C3" s="11">
        <v>2018</v>
      </c>
      <c r="D3" s="47">
        <v>2019</v>
      </c>
      <c r="E3" s="47">
        <v>2020</v>
      </c>
      <c r="F3" s="47">
        <v>2021</v>
      </c>
      <c r="G3" s="47">
        <v>2022</v>
      </c>
      <c r="H3" s="47">
        <v>2023</v>
      </c>
      <c r="I3" s="47" t="s">
        <v>104</v>
      </c>
    </row>
    <row r="4" spans="1:9" x14ac:dyDescent="0.25">
      <c r="A4" s="13"/>
      <c r="B4" s="33"/>
      <c r="C4" s="33"/>
      <c r="D4" s="48"/>
      <c r="E4" s="51"/>
      <c r="G4" s="52"/>
      <c r="H4" s="53"/>
      <c r="I4" s="53"/>
    </row>
    <row r="5" spans="1:9" x14ac:dyDescent="0.25">
      <c r="A5" s="54" t="s">
        <v>15</v>
      </c>
      <c r="B5" s="55">
        <v>156305102</v>
      </c>
      <c r="C5" s="55">
        <v>311503285</v>
      </c>
      <c r="D5" s="55">
        <v>360238647</v>
      </c>
      <c r="E5" s="55">
        <v>235309474</v>
      </c>
      <c r="F5" s="55">
        <v>370987157</v>
      </c>
      <c r="G5" s="55">
        <v>455874544.5</v>
      </c>
      <c r="H5" s="55">
        <v>383120918</v>
      </c>
      <c r="I5" s="55">
        <v>368269814.85000002</v>
      </c>
    </row>
    <row r="6" spans="1:9" x14ac:dyDescent="0.25">
      <c r="A6" s="56" t="s">
        <v>105</v>
      </c>
      <c r="B6" s="57">
        <v>283375.5</v>
      </c>
      <c r="C6" s="57">
        <v>2006769.35</v>
      </c>
      <c r="D6" s="57">
        <v>453785.76</v>
      </c>
      <c r="E6" s="57">
        <v>826009.59999999998</v>
      </c>
      <c r="F6" s="58">
        <v>702631.36</v>
      </c>
      <c r="G6" s="58">
        <v>411643.76</v>
      </c>
      <c r="H6" s="58">
        <v>406.58</v>
      </c>
      <c r="I6" s="58">
        <v>0</v>
      </c>
    </row>
    <row r="7" spans="1:9" x14ac:dyDescent="0.25">
      <c r="A7" s="56" t="s">
        <v>63</v>
      </c>
      <c r="B7" s="57">
        <v>1122405.81</v>
      </c>
      <c r="C7" s="57">
        <v>1538593.36</v>
      </c>
      <c r="D7" s="57">
        <v>667172.35</v>
      </c>
      <c r="E7" s="57">
        <v>3757573.05</v>
      </c>
      <c r="F7" s="57">
        <v>4948351.3</v>
      </c>
      <c r="G7" s="57">
        <v>2385053.21</v>
      </c>
      <c r="H7" s="57">
        <v>1854857.72</v>
      </c>
      <c r="I7" s="57">
        <v>760823</v>
      </c>
    </row>
    <row r="8" spans="1:9" x14ac:dyDescent="0.25">
      <c r="A8" s="56" t="s">
        <v>106</v>
      </c>
      <c r="B8" s="57">
        <v>0</v>
      </c>
      <c r="C8" s="57">
        <v>0</v>
      </c>
      <c r="D8" s="57">
        <v>0</v>
      </c>
      <c r="E8" s="57">
        <v>0</v>
      </c>
      <c r="F8" s="58">
        <v>0</v>
      </c>
      <c r="G8" s="57">
        <v>24686.68</v>
      </c>
      <c r="H8" s="57">
        <v>0</v>
      </c>
      <c r="I8" s="57">
        <v>0</v>
      </c>
    </row>
    <row r="9" spans="1:9" x14ac:dyDescent="0.25">
      <c r="A9" s="56" t="s">
        <v>43</v>
      </c>
      <c r="B9" s="57">
        <v>0</v>
      </c>
      <c r="C9" s="57">
        <v>0</v>
      </c>
      <c r="D9" s="57">
        <v>0</v>
      </c>
      <c r="E9" s="57">
        <v>0</v>
      </c>
      <c r="F9" s="58">
        <v>105470.07</v>
      </c>
      <c r="G9" s="57">
        <v>167387.42000000001</v>
      </c>
      <c r="H9" s="57">
        <v>127919.65</v>
      </c>
      <c r="I9" s="57">
        <v>0</v>
      </c>
    </row>
    <row r="10" spans="1:9" x14ac:dyDescent="0.25">
      <c r="A10" s="56" t="s">
        <v>107</v>
      </c>
      <c r="B10" s="57">
        <v>95339.26</v>
      </c>
      <c r="C10" s="57">
        <v>78000</v>
      </c>
      <c r="D10" s="57">
        <v>144388</v>
      </c>
      <c r="E10" s="57">
        <v>421776</v>
      </c>
      <c r="F10" s="58">
        <v>339171.58</v>
      </c>
      <c r="G10" s="58">
        <v>0</v>
      </c>
      <c r="H10" s="58">
        <v>0</v>
      </c>
      <c r="I10" s="58">
        <v>32906</v>
      </c>
    </row>
    <row r="11" spans="1:9" x14ac:dyDescent="0.25">
      <c r="A11" s="56" t="s">
        <v>108</v>
      </c>
      <c r="B11" s="57">
        <v>72465.66</v>
      </c>
      <c r="C11" s="57">
        <v>0</v>
      </c>
      <c r="D11" s="57">
        <v>0</v>
      </c>
      <c r="E11" s="57">
        <v>21146</v>
      </c>
      <c r="F11" s="57">
        <v>0</v>
      </c>
      <c r="G11" s="57">
        <v>124852.83</v>
      </c>
      <c r="H11" s="57">
        <v>0</v>
      </c>
      <c r="I11" s="57">
        <v>0</v>
      </c>
    </row>
    <row r="12" spans="1:9" x14ac:dyDescent="0.25">
      <c r="A12" s="56" t="s">
        <v>21</v>
      </c>
      <c r="B12" s="57">
        <v>14917368.08</v>
      </c>
      <c r="C12" s="57">
        <v>12876183.890000001</v>
      </c>
      <c r="D12" s="57">
        <v>9003204.2699999996</v>
      </c>
      <c r="E12" s="58">
        <v>9044601.7599999998</v>
      </c>
      <c r="F12" s="57">
        <v>20275218.239999998</v>
      </c>
      <c r="G12" s="57">
        <v>15420062.57</v>
      </c>
      <c r="H12" s="57">
        <v>20314605.59</v>
      </c>
      <c r="I12" s="57">
        <v>17038935.75</v>
      </c>
    </row>
    <row r="13" spans="1:9" x14ac:dyDescent="0.25">
      <c r="A13" s="56" t="s">
        <v>67</v>
      </c>
      <c r="B13" s="57">
        <v>0</v>
      </c>
      <c r="C13" s="57">
        <v>0</v>
      </c>
      <c r="D13" s="57">
        <v>0</v>
      </c>
      <c r="E13" s="57">
        <v>0</v>
      </c>
      <c r="F13" s="57">
        <v>103407.86</v>
      </c>
      <c r="G13" s="57">
        <v>0</v>
      </c>
      <c r="H13" s="57">
        <v>183693.78</v>
      </c>
      <c r="I13" s="57">
        <v>0</v>
      </c>
    </row>
    <row r="14" spans="1:9" x14ac:dyDescent="0.25">
      <c r="A14" s="56" t="s">
        <v>22</v>
      </c>
      <c r="B14" s="57">
        <v>2087771.84</v>
      </c>
      <c r="C14" s="57">
        <v>302008.15999999997</v>
      </c>
      <c r="D14" s="57">
        <v>1208234.26</v>
      </c>
      <c r="E14" s="58">
        <v>820358.88</v>
      </c>
      <c r="F14" s="58">
        <v>4455664.6900000004</v>
      </c>
      <c r="G14" s="58">
        <v>1129763.3799999999</v>
      </c>
      <c r="H14" s="58">
        <v>728244.47</v>
      </c>
      <c r="I14" s="58">
        <v>996053</v>
      </c>
    </row>
    <row r="15" spans="1:9" x14ac:dyDescent="0.25">
      <c r="A15" s="56" t="s">
        <v>25</v>
      </c>
      <c r="B15" s="57">
        <v>24731734.75</v>
      </c>
      <c r="C15" s="57">
        <v>69987399.299999997</v>
      </c>
      <c r="D15" s="57">
        <v>126500736.40000001</v>
      </c>
      <c r="E15" s="57">
        <v>62504260.560000002</v>
      </c>
      <c r="F15" s="57">
        <v>80165640.129999995</v>
      </c>
      <c r="G15" s="57">
        <v>129205440.8</v>
      </c>
      <c r="H15" s="57">
        <v>87332875.950000003</v>
      </c>
      <c r="I15" s="57">
        <v>119374414.25</v>
      </c>
    </row>
    <row r="16" spans="1:9" x14ac:dyDescent="0.25">
      <c r="A16" s="56" t="s">
        <v>109</v>
      </c>
      <c r="B16" s="57">
        <v>3754269.08</v>
      </c>
      <c r="C16" s="57">
        <v>13243531.58</v>
      </c>
      <c r="D16" s="57">
        <v>20463510.399999999</v>
      </c>
      <c r="E16" s="57">
        <v>9487694.4399999995</v>
      </c>
      <c r="F16" s="58">
        <v>6039621.6399999997</v>
      </c>
      <c r="G16" s="58">
        <v>3226504.84</v>
      </c>
      <c r="H16" s="58">
        <v>12865810.01</v>
      </c>
      <c r="I16" s="58">
        <v>8761093.8200000003</v>
      </c>
    </row>
    <row r="17" spans="1:9" x14ac:dyDescent="0.25">
      <c r="A17" s="56" t="s">
        <v>23</v>
      </c>
      <c r="B17" s="57">
        <v>1456609.8</v>
      </c>
      <c r="C17" s="57">
        <v>0</v>
      </c>
      <c r="D17" s="57">
        <v>0</v>
      </c>
      <c r="E17" s="58">
        <v>61186.03</v>
      </c>
      <c r="F17" s="57">
        <v>374475.62</v>
      </c>
      <c r="G17" s="57">
        <v>348194.25</v>
      </c>
      <c r="H17" s="57">
        <v>291004.28000000003</v>
      </c>
      <c r="I17" s="57">
        <v>67104</v>
      </c>
    </row>
    <row r="18" spans="1:9" x14ac:dyDescent="0.25">
      <c r="A18" s="59" t="s">
        <v>110</v>
      </c>
      <c r="B18" s="57">
        <v>595029.22</v>
      </c>
      <c r="C18" s="57">
        <v>1167083.22</v>
      </c>
      <c r="D18" s="57">
        <v>908866.11</v>
      </c>
      <c r="E18" s="57">
        <v>341893.87</v>
      </c>
      <c r="F18" s="57">
        <v>1012971.68</v>
      </c>
      <c r="G18" s="57">
        <v>1261927.01</v>
      </c>
      <c r="H18" s="57">
        <v>923373.29</v>
      </c>
      <c r="I18" s="57">
        <v>962637.83</v>
      </c>
    </row>
    <row r="19" spans="1:9" x14ac:dyDescent="0.25">
      <c r="A19" s="56" t="s">
        <v>111</v>
      </c>
      <c r="B19" s="57">
        <v>0</v>
      </c>
      <c r="C19" s="57">
        <v>0</v>
      </c>
      <c r="D19" s="57">
        <v>0</v>
      </c>
      <c r="E19" s="57">
        <v>0</v>
      </c>
      <c r="F19" s="58">
        <v>16595.36</v>
      </c>
      <c r="G19" s="58">
        <v>0</v>
      </c>
      <c r="H19" s="58">
        <v>0</v>
      </c>
      <c r="I19" s="58">
        <v>0</v>
      </c>
    </row>
    <row r="20" spans="1:9" x14ac:dyDescent="0.25">
      <c r="A20" s="56" t="s">
        <v>44</v>
      </c>
      <c r="B20" s="57">
        <v>24693.39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</row>
    <row r="21" spans="1:9" x14ac:dyDescent="0.25">
      <c r="A21" s="56" t="s">
        <v>112</v>
      </c>
      <c r="B21" s="57" t="s">
        <v>17</v>
      </c>
      <c r="C21" s="57" t="s">
        <v>17</v>
      </c>
      <c r="D21" s="57" t="s">
        <v>17</v>
      </c>
      <c r="E21" s="57" t="s">
        <v>17</v>
      </c>
      <c r="F21" s="57" t="s">
        <v>17</v>
      </c>
      <c r="G21" s="57" t="s">
        <v>17</v>
      </c>
      <c r="H21" s="57" t="s">
        <v>17</v>
      </c>
      <c r="I21" s="57">
        <v>349145</v>
      </c>
    </row>
    <row r="22" spans="1:9" x14ac:dyDescent="0.25">
      <c r="A22" s="56" t="s">
        <v>93</v>
      </c>
      <c r="B22" s="57">
        <v>629279.28</v>
      </c>
      <c r="C22" s="57">
        <v>173094.51</v>
      </c>
      <c r="D22" s="57">
        <v>406832.08</v>
      </c>
      <c r="E22" s="57">
        <v>1184906.5900000001</v>
      </c>
      <c r="F22" s="57">
        <v>421127.98</v>
      </c>
      <c r="G22" s="57">
        <v>406498.8</v>
      </c>
      <c r="H22" s="57">
        <v>450143.15</v>
      </c>
      <c r="I22" s="57">
        <v>338541.98</v>
      </c>
    </row>
    <row r="23" spans="1:9" x14ac:dyDescent="0.25">
      <c r="A23" s="56" t="s">
        <v>45</v>
      </c>
      <c r="B23" s="57">
        <v>1739635.8</v>
      </c>
      <c r="C23" s="57">
        <v>1650152.62</v>
      </c>
      <c r="D23" s="57">
        <v>362347.55</v>
      </c>
      <c r="E23" s="57">
        <v>377192.75</v>
      </c>
      <c r="F23" s="58">
        <v>206803.62</v>
      </c>
      <c r="G23" s="58">
        <v>227796.86</v>
      </c>
      <c r="H23" s="58">
        <v>416445.18</v>
      </c>
      <c r="I23" s="58">
        <v>28320</v>
      </c>
    </row>
    <row r="24" spans="1:9" x14ac:dyDescent="0.25">
      <c r="A24" s="56" t="s">
        <v>27</v>
      </c>
      <c r="B24" s="57">
        <v>37676026.039999999</v>
      </c>
      <c r="C24" s="57">
        <v>82848475.5</v>
      </c>
      <c r="D24" s="57">
        <v>60872371.039999999</v>
      </c>
      <c r="E24" s="57">
        <v>28686095.079999998</v>
      </c>
      <c r="F24" s="58">
        <v>44093880.710000001</v>
      </c>
      <c r="G24" s="58">
        <v>78483428.969999999</v>
      </c>
      <c r="H24" s="58">
        <v>46252603.939999998</v>
      </c>
      <c r="I24" s="58">
        <v>41511631.189999998</v>
      </c>
    </row>
    <row r="25" spans="1:9" x14ac:dyDescent="0.25">
      <c r="A25" s="56" t="s">
        <v>113</v>
      </c>
      <c r="B25" s="57">
        <v>0</v>
      </c>
      <c r="C25" s="57">
        <v>0</v>
      </c>
      <c r="D25" s="57">
        <v>0</v>
      </c>
      <c r="E25" s="58">
        <v>37530</v>
      </c>
      <c r="F25" s="58">
        <v>0</v>
      </c>
      <c r="G25" s="58">
        <v>0</v>
      </c>
      <c r="H25" s="58">
        <v>0</v>
      </c>
      <c r="I25" s="58">
        <v>0</v>
      </c>
    </row>
    <row r="26" spans="1:9" x14ac:dyDescent="0.25">
      <c r="A26" s="56" t="s">
        <v>114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35040</v>
      </c>
      <c r="I26" s="57">
        <v>0</v>
      </c>
    </row>
    <row r="27" spans="1:9" x14ac:dyDescent="0.25">
      <c r="A27" s="56" t="s">
        <v>46</v>
      </c>
      <c r="B27" s="57">
        <v>13347592.65</v>
      </c>
      <c r="C27" s="57">
        <v>13294592.859999999</v>
      </c>
      <c r="D27" s="57">
        <v>12959387.619999999</v>
      </c>
      <c r="E27" s="57">
        <v>8458701.3699999992</v>
      </c>
      <c r="F27" s="57">
        <v>10154325.68</v>
      </c>
      <c r="G27" s="57">
        <v>15454529.92</v>
      </c>
      <c r="H27" s="57">
        <v>8127894.6799999997</v>
      </c>
      <c r="I27" s="57">
        <v>9341845.4199999999</v>
      </c>
    </row>
    <row r="28" spans="1:9" x14ac:dyDescent="0.25">
      <c r="A28" s="56" t="s">
        <v>115</v>
      </c>
      <c r="B28" s="57">
        <v>19825.189999999999</v>
      </c>
      <c r="C28" s="57">
        <v>0</v>
      </c>
      <c r="D28" s="57">
        <v>0</v>
      </c>
      <c r="E28" s="57">
        <v>21690</v>
      </c>
      <c r="F28" s="57">
        <v>0</v>
      </c>
      <c r="G28" s="57">
        <v>288975.95</v>
      </c>
      <c r="H28" s="57">
        <v>86860.9</v>
      </c>
      <c r="I28" s="57">
        <v>0</v>
      </c>
    </row>
    <row r="29" spans="1:9" x14ac:dyDescent="0.25">
      <c r="A29" s="56" t="s">
        <v>116</v>
      </c>
      <c r="B29" s="57">
        <v>0</v>
      </c>
      <c r="C29" s="57">
        <v>0</v>
      </c>
      <c r="D29" s="57">
        <v>0</v>
      </c>
      <c r="E29" s="58">
        <v>0</v>
      </c>
      <c r="F29" s="57">
        <v>16963.189999999999</v>
      </c>
      <c r="G29" s="57">
        <v>0</v>
      </c>
      <c r="H29" s="57">
        <v>0</v>
      </c>
      <c r="I29" s="57">
        <v>0</v>
      </c>
    </row>
    <row r="30" spans="1:9" x14ac:dyDescent="0.25">
      <c r="A30" s="56" t="s">
        <v>117</v>
      </c>
      <c r="B30" s="57">
        <v>0</v>
      </c>
      <c r="C30" s="57">
        <v>0</v>
      </c>
      <c r="D30" s="57">
        <v>0</v>
      </c>
      <c r="E30" s="57">
        <v>0</v>
      </c>
      <c r="F30" s="58">
        <v>0</v>
      </c>
      <c r="G30" s="57">
        <v>0</v>
      </c>
      <c r="H30" s="57">
        <v>0</v>
      </c>
      <c r="I30" s="57">
        <v>563990</v>
      </c>
    </row>
    <row r="31" spans="1:9" x14ac:dyDescent="0.25">
      <c r="A31" s="56" t="s">
        <v>47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126658.68</v>
      </c>
      <c r="H31" s="57">
        <v>252801.46</v>
      </c>
      <c r="I31" s="57">
        <v>0</v>
      </c>
    </row>
    <row r="32" spans="1:9" x14ac:dyDescent="0.25">
      <c r="A32" s="56" t="s">
        <v>118</v>
      </c>
      <c r="B32" s="57">
        <v>0</v>
      </c>
      <c r="C32" s="57">
        <v>0</v>
      </c>
      <c r="D32" s="57">
        <v>37437371.780000001</v>
      </c>
      <c r="E32" s="57">
        <v>34762785.340000004</v>
      </c>
      <c r="F32" s="57">
        <v>12091448.07</v>
      </c>
      <c r="G32" s="57">
        <v>77429186.200000003</v>
      </c>
      <c r="H32" s="57">
        <v>124252912.3</v>
      </c>
      <c r="I32" s="57">
        <v>97782530.290000007</v>
      </c>
    </row>
    <row r="33" spans="1:9" x14ac:dyDescent="0.25">
      <c r="A33" s="56" t="s">
        <v>76</v>
      </c>
      <c r="B33" s="57">
        <v>0</v>
      </c>
      <c r="C33" s="57">
        <v>0</v>
      </c>
      <c r="D33" s="57">
        <v>0</v>
      </c>
      <c r="E33" s="57">
        <v>0</v>
      </c>
      <c r="F33" s="57">
        <v>54353.54</v>
      </c>
      <c r="G33" s="57">
        <v>0</v>
      </c>
      <c r="H33" s="57">
        <v>0</v>
      </c>
      <c r="I33" s="57">
        <v>0</v>
      </c>
    </row>
    <row r="34" spans="1:9" x14ac:dyDescent="0.25">
      <c r="A34" s="56" t="s">
        <v>94</v>
      </c>
      <c r="B34" s="57">
        <v>57078</v>
      </c>
      <c r="C34" s="57">
        <v>67147.58</v>
      </c>
      <c r="D34" s="57">
        <v>72219.100000000006</v>
      </c>
      <c r="E34" s="58">
        <v>56364.98</v>
      </c>
      <c r="F34" s="58">
        <v>80490.570000000007</v>
      </c>
      <c r="G34" s="58">
        <v>109782.74</v>
      </c>
      <c r="H34" s="58">
        <v>190010.51</v>
      </c>
      <c r="I34" s="58">
        <v>121903</v>
      </c>
    </row>
    <row r="35" spans="1:9" x14ac:dyDescent="0.25">
      <c r="A35" s="56" t="s">
        <v>48</v>
      </c>
      <c r="B35" s="57">
        <v>32810.400000000001</v>
      </c>
      <c r="C35" s="57">
        <v>116883.89</v>
      </c>
      <c r="D35" s="57">
        <v>170972.71</v>
      </c>
      <c r="E35" s="58">
        <v>184595.74</v>
      </c>
      <c r="F35" s="57">
        <v>0</v>
      </c>
      <c r="G35" s="57">
        <v>63763.32</v>
      </c>
      <c r="H35" s="57">
        <v>293852.56</v>
      </c>
      <c r="I35" s="57">
        <v>0</v>
      </c>
    </row>
    <row r="36" spans="1:9" x14ac:dyDescent="0.25">
      <c r="A36" s="56" t="s">
        <v>40</v>
      </c>
      <c r="B36" s="57">
        <v>12090758.199999999</v>
      </c>
      <c r="C36" s="57">
        <v>18257293.690000001</v>
      </c>
      <c r="D36" s="57">
        <v>21802495.559999999</v>
      </c>
      <c r="E36" s="57">
        <v>19334441.57</v>
      </c>
      <c r="F36" s="58">
        <v>17788635.219999999</v>
      </c>
      <c r="G36" s="58">
        <v>12615919.119999999</v>
      </c>
      <c r="H36" s="58">
        <v>11798769.789999999</v>
      </c>
      <c r="I36" s="58">
        <v>4852687.63</v>
      </c>
    </row>
    <row r="37" spans="1:9" x14ac:dyDescent="0.25">
      <c r="A37" s="56" t="s">
        <v>95</v>
      </c>
      <c r="B37" s="57">
        <v>0</v>
      </c>
      <c r="C37" s="57">
        <v>0</v>
      </c>
      <c r="D37" s="57">
        <v>181968.53</v>
      </c>
      <c r="E37" s="57">
        <v>0</v>
      </c>
      <c r="F37" s="58">
        <v>62000</v>
      </c>
      <c r="G37" s="57">
        <v>0</v>
      </c>
      <c r="H37" s="57">
        <v>0</v>
      </c>
      <c r="I37" s="57">
        <v>0</v>
      </c>
    </row>
    <row r="38" spans="1:9" x14ac:dyDescent="0.25">
      <c r="A38" s="56" t="s">
        <v>96</v>
      </c>
      <c r="B38" s="57">
        <v>0</v>
      </c>
      <c r="C38" s="57">
        <v>0</v>
      </c>
      <c r="D38" s="57">
        <v>1471262.38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</row>
    <row r="39" spans="1:9" x14ac:dyDescent="0.25">
      <c r="A39" s="56" t="s">
        <v>119</v>
      </c>
      <c r="B39" s="57">
        <v>54076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</row>
    <row r="40" spans="1:9" x14ac:dyDescent="0.25">
      <c r="A40" s="56" t="s">
        <v>97</v>
      </c>
      <c r="B40" s="57">
        <v>0</v>
      </c>
      <c r="C40" s="57">
        <v>91223.93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</row>
    <row r="41" spans="1:9" x14ac:dyDescent="0.25">
      <c r="A41" s="56" t="s">
        <v>120</v>
      </c>
      <c r="B41" s="57">
        <v>0</v>
      </c>
      <c r="C41" s="57">
        <v>0</v>
      </c>
      <c r="D41" s="57">
        <v>0</v>
      </c>
      <c r="E41" s="57">
        <v>0</v>
      </c>
      <c r="F41" s="57">
        <v>16991.86</v>
      </c>
      <c r="G41" s="57">
        <v>0</v>
      </c>
      <c r="H41" s="57">
        <v>0</v>
      </c>
      <c r="I41" s="57">
        <v>0</v>
      </c>
    </row>
    <row r="42" spans="1:9" x14ac:dyDescent="0.25">
      <c r="A42" s="56" t="s">
        <v>80</v>
      </c>
      <c r="B42" s="57">
        <v>0</v>
      </c>
      <c r="C42" s="57">
        <v>143871</v>
      </c>
      <c r="D42" s="57">
        <v>0</v>
      </c>
      <c r="E42" s="57">
        <v>0</v>
      </c>
      <c r="F42" s="58">
        <v>0</v>
      </c>
      <c r="G42" s="57">
        <v>57626.25</v>
      </c>
      <c r="H42" s="57">
        <v>0</v>
      </c>
      <c r="I42" s="57">
        <v>4000</v>
      </c>
    </row>
    <row r="43" spans="1:9" x14ac:dyDescent="0.25">
      <c r="A43" s="56" t="s">
        <v>98</v>
      </c>
      <c r="B43" s="57">
        <v>0</v>
      </c>
      <c r="C43" s="57">
        <v>0</v>
      </c>
      <c r="D43" s="57">
        <v>897927.43</v>
      </c>
      <c r="E43" s="58">
        <v>721703.8</v>
      </c>
      <c r="F43" s="57">
        <v>862756.42</v>
      </c>
      <c r="G43" s="57">
        <v>0</v>
      </c>
      <c r="H43" s="57">
        <v>0</v>
      </c>
      <c r="I43" s="57">
        <v>0</v>
      </c>
    </row>
    <row r="44" spans="1:9" x14ac:dyDescent="0.25">
      <c r="A44" s="56" t="s">
        <v>29</v>
      </c>
      <c r="B44" s="57">
        <v>2938260.71</v>
      </c>
      <c r="C44" s="57">
        <v>0</v>
      </c>
      <c r="D44" s="57">
        <v>289600</v>
      </c>
      <c r="E44" s="57">
        <v>0</v>
      </c>
      <c r="F44" s="57">
        <v>0</v>
      </c>
      <c r="G44" s="57">
        <v>21342.3</v>
      </c>
      <c r="H44" s="57">
        <v>326235</v>
      </c>
      <c r="I44" s="57">
        <v>142844.57999999999</v>
      </c>
    </row>
    <row r="45" spans="1:9" x14ac:dyDescent="0.25">
      <c r="A45" s="56" t="s">
        <v>121</v>
      </c>
      <c r="B45" s="57">
        <v>48939.53</v>
      </c>
      <c r="C45" s="57">
        <v>0</v>
      </c>
      <c r="D45" s="57">
        <v>0</v>
      </c>
      <c r="E45" s="57">
        <v>0</v>
      </c>
      <c r="F45" s="57">
        <v>27146.23</v>
      </c>
      <c r="G45" s="57">
        <v>208662.74</v>
      </c>
      <c r="H45" s="57">
        <v>0</v>
      </c>
      <c r="I45" s="57">
        <v>0</v>
      </c>
    </row>
    <row r="46" spans="1:9" x14ac:dyDescent="0.25">
      <c r="A46" s="56" t="s">
        <v>122</v>
      </c>
      <c r="B46" s="57">
        <v>0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</row>
    <row r="47" spans="1:9" x14ac:dyDescent="0.25">
      <c r="A47" s="56" t="s">
        <v>123</v>
      </c>
      <c r="B47" s="57">
        <v>0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61980</v>
      </c>
    </row>
    <row r="48" spans="1:9" x14ac:dyDescent="0.25">
      <c r="A48" s="56" t="s">
        <v>18</v>
      </c>
      <c r="B48" s="57">
        <v>0</v>
      </c>
      <c r="C48" s="57">
        <v>0</v>
      </c>
      <c r="D48" s="57">
        <v>0</v>
      </c>
      <c r="E48" s="58">
        <v>57999.49</v>
      </c>
      <c r="F48" s="57">
        <v>137025.17000000001</v>
      </c>
      <c r="G48" s="57">
        <v>0</v>
      </c>
      <c r="H48" s="57">
        <v>0</v>
      </c>
      <c r="I48" s="57">
        <v>0</v>
      </c>
    </row>
    <row r="49" spans="1:25" x14ac:dyDescent="0.25">
      <c r="A49" s="56" t="s">
        <v>99</v>
      </c>
      <c r="B49" s="57">
        <v>0</v>
      </c>
      <c r="C49" s="57">
        <v>0</v>
      </c>
      <c r="D49" s="57">
        <v>50127.16</v>
      </c>
      <c r="E49" s="58">
        <v>3000</v>
      </c>
      <c r="F49" s="57">
        <v>0</v>
      </c>
      <c r="G49" s="57">
        <v>55575.91</v>
      </c>
      <c r="H49" s="57">
        <v>0</v>
      </c>
      <c r="I49" s="57">
        <v>0</v>
      </c>
    </row>
    <row r="50" spans="1:25" x14ac:dyDescent="0.25">
      <c r="A50" s="56" t="s">
        <v>124</v>
      </c>
      <c r="B50" s="57">
        <v>0</v>
      </c>
      <c r="C50" s="57">
        <v>0</v>
      </c>
      <c r="D50" s="57">
        <v>0</v>
      </c>
      <c r="E50" s="57">
        <v>334760</v>
      </c>
      <c r="F50" s="57">
        <v>0</v>
      </c>
      <c r="G50" s="57">
        <v>0</v>
      </c>
      <c r="H50" s="57">
        <v>0</v>
      </c>
      <c r="I50" s="57">
        <v>0</v>
      </c>
    </row>
    <row r="51" spans="1:25" x14ac:dyDescent="0.25">
      <c r="A51" s="56" t="s">
        <v>49</v>
      </c>
      <c r="B51" s="57">
        <v>169174.16</v>
      </c>
      <c r="C51" s="57">
        <v>62481877.539999999</v>
      </c>
      <c r="D51" s="57">
        <v>48857583.530000001</v>
      </c>
      <c r="E51" s="57">
        <v>38647288.810000002</v>
      </c>
      <c r="F51" s="57">
        <v>129206147.90000001</v>
      </c>
      <c r="G51" s="57">
        <v>96089017.549999997</v>
      </c>
      <c r="H51" s="57">
        <v>53026865.18</v>
      </c>
      <c r="I51" s="57">
        <v>54182303.210000001</v>
      </c>
    </row>
    <row r="52" spans="1:25" x14ac:dyDescent="0.25">
      <c r="A52" s="56" t="s">
        <v>31</v>
      </c>
      <c r="B52" s="57">
        <v>0</v>
      </c>
      <c r="C52" s="57">
        <v>0</v>
      </c>
      <c r="D52" s="57">
        <v>0</v>
      </c>
      <c r="E52" s="58">
        <v>0</v>
      </c>
      <c r="F52" s="58">
        <v>0</v>
      </c>
      <c r="G52" s="58">
        <v>122824.4</v>
      </c>
      <c r="H52" s="58">
        <v>81130</v>
      </c>
      <c r="I52" s="58">
        <v>0</v>
      </c>
    </row>
    <row r="53" spans="1:25" x14ac:dyDescent="0.25">
      <c r="A53" s="56" t="s">
        <v>32</v>
      </c>
      <c r="B53" s="57">
        <v>0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v>54565.83</v>
      </c>
      <c r="I53" s="57">
        <v>0</v>
      </c>
    </row>
    <row r="54" spans="1:25" x14ac:dyDescent="0.25">
      <c r="A54" s="56" t="s">
        <v>83</v>
      </c>
      <c r="B54" s="57">
        <v>3948035.68</v>
      </c>
      <c r="C54" s="57">
        <v>2858583.21</v>
      </c>
      <c r="D54" s="57">
        <v>1073024.6200000001</v>
      </c>
      <c r="E54" s="57">
        <v>366506.81</v>
      </c>
      <c r="F54" s="57">
        <v>1915192.71</v>
      </c>
      <c r="G54" s="57">
        <v>3291962.23</v>
      </c>
      <c r="H54" s="57">
        <v>3290438</v>
      </c>
      <c r="I54" s="57">
        <v>1344239.4</v>
      </c>
    </row>
    <row r="55" spans="1:25" x14ac:dyDescent="0.25">
      <c r="A55" s="56" t="s">
        <v>50</v>
      </c>
      <c r="B55" s="57">
        <v>1046156.54</v>
      </c>
      <c r="C55" s="57">
        <v>1073722.8999999999</v>
      </c>
      <c r="D55" s="57">
        <v>177555.35</v>
      </c>
      <c r="E55" s="58">
        <v>694125.63</v>
      </c>
      <c r="F55" s="58">
        <v>887074.23</v>
      </c>
      <c r="G55" s="58">
        <v>860511.29</v>
      </c>
      <c r="H55" s="58">
        <v>445512.35</v>
      </c>
      <c r="I55" s="58">
        <v>670680.4</v>
      </c>
    </row>
    <row r="56" spans="1:25" ht="13.5" customHeight="1" x14ac:dyDescent="0.25">
      <c r="A56" s="56" t="s">
        <v>125</v>
      </c>
      <c r="B56" s="57">
        <v>2871646.21</v>
      </c>
      <c r="C56" s="57">
        <v>1758408.35</v>
      </c>
      <c r="D56" s="57">
        <v>1069754.92</v>
      </c>
      <c r="E56" s="57">
        <v>865399.36</v>
      </c>
      <c r="F56" s="57">
        <v>20430587.670000002</v>
      </c>
      <c r="G56" s="57">
        <v>108091</v>
      </c>
      <c r="H56" s="57">
        <v>35518.14</v>
      </c>
      <c r="I56" s="57">
        <v>0</v>
      </c>
    </row>
    <row r="57" spans="1:25" x14ac:dyDescent="0.25">
      <c r="A57" s="56" t="s">
        <v>126</v>
      </c>
      <c r="B57" s="57">
        <v>231229.62</v>
      </c>
      <c r="C57" s="57">
        <v>0</v>
      </c>
      <c r="D57" s="57">
        <v>0</v>
      </c>
      <c r="E57" s="57">
        <v>0</v>
      </c>
      <c r="F57" s="57">
        <v>47846.16</v>
      </c>
      <c r="G57" s="57">
        <v>17641.650000000001</v>
      </c>
      <c r="H57" s="57">
        <v>0</v>
      </c>
      <c r="I57" s="57">
        <v>0</v>
      </c>
    </row>
    <row r="58" spans="1:25" x14ac:dyDescent="0.25">
      <c r="A58" s="56" t="s">
        <v>84</v>
      </c>
      <c r="B58" s="57">
        <v>0</v>
      </c>
      <c r="C58" s="57">
        <v>0</v>
      </c>
      <c r="D58" s="57">
        <v>0</v>
      </c>
      <c r="E58" s="57">
        <v>0</v>
      </c>
      <c r="F58" s="57">
        <v>65545.2</v>
      </c>
      <c r="G58" s="57">
        <v>0</v>
      </c>
      <c r="H58" s="57">
        <v>0</v>
      </c>
      <c r="I58" s="57">
        <v>0</v>
      </c>
    </row>
    <row r="59" spans="1:25" x14ac:dyDescent="0.25">
      <c r="A59" s="56" t="s">
        <v>85</v>
      </c>
      <c r="B59" s="57">
        <v>76431.44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</row>
    <row r="60" spans="1:25" x14ac:dyDescent="0.25">
      <c r="A60" s="56" t="s">
        <v>127</v>
      </c>
      <c r="B60" s="57">
        <v>5599936.0899999999</v>
      </c>
      <c r="C60" s="57">
        <v>9140310.9600000009</v>
      </c>
      <c r="D60" s="57">
        <v>6292365.0300000003</v>
      </c>
      <c r="E60" s="57">
        <v>5651211.4000000004</v>
      </c>
      <c r="F60" s="57">
        <v>3942171.13</v>
      </c>
      <c r="G60" s="57">
        <v>737675.25</v>
      </c>
      <c r="H60" s="57">
        <v>958311.69</v>
      </c>
      <c r="I60" s="57">
        <v>902356.47999999998</v>
      </c>
    </row>
    <row r="61" spans="1:25" x14ac:dyDescent="0.25">
      <c r="A61" s="56" t="s">
        <v>128</v>
      </c>
      <c r="B61" s="57">
        <v>8231830.8600000003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5">
      <c r="A62" s="60" t="s">
        <v>100</v>
      </c>
      <c r="B62" s="61">
        <v>342018.07</v>
      </c>
      <c r="C62" s="61">
        <v>248949.28</v>
      </c>
      <c r="D62" s="61">
        <v>0</v>
      </c>
      <c r="E62" s="61">
        <v>21753.200000000001</v>
      </c>
      <c r="F62" s="61">
        <v>94099.78</v>
      </c>
      <c r="G62" s="61">
        <v>318131.71000000002</v>
      </c>
      <c r="H62" s="61">
        <v>0</v>
      </c>
      <c r="I62" s="61">
        <v>0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5" x14ac:dyDescent="0.25">
      <c r="A63" s="56" t="s">
        <v>129</v>
      </c>
      <c r="B63" s="57">
        <v>0</v>
      </c>
      <c r="C63" s="57">
        <v>0</v>
      </c>
      <c r="D63" s="57">
        <v>0</v>
      </c>
      <c r="E63" s="57">
        <v>0</v>
      </c>
      <c r="F63" s="57">
        <v>15633.72</v>
      </c>
      <c r="G63" s="57">
        <v>0</v>
      </c>
      <c r="H63" s="57">
        <v>0</v>
      </c>
      <c r="I63" s="57">
        <v>0</v>
      </c>
    </row>
    <row r="64" spans="1:25" x14ac:dyDescent="0.25">
      <c r="A64" s="56" t="s">
        <v>41</v>
      </c>
      <c r="B64" s="57">
        <v>7723226.0899999999</v>
      </c>
      <c r="C64" s="57">
        <v>11535874</v>
      </c>
      <c r="D64" s="57">
        <v>2885714.1</v>
      </c>
      <c r="E64" s="57">
        <v>3052240.3</v>
      </c>
      <c r="F64" s="58">
        <v>3875189.33</v>
      </c>
      <c r="G64" s="57">
        <v>9114727.5299999993</v>
      </c>
      <c r="H64" s="57">
        <v>3275392.38</v>
      </c>
      <c r="I64" s="57">
        <v>5413700.9800000004</v>
      </c>
    </row>
    <row r="65" spans="1:25" x14ac:dyDescent="0.25">
      <c r="A65" s="56" t="s">
        <v>86</v>
      </c>
      <c r="B65" s="57">
        <v>1568779.84</v>
      </c>
      <c r="C65" s="57">
        <v>335997.3</v>
      </c>
      <c r="D65" s="57">
        <v>629008.04</v>
      </c>
      <c r="E65" s="57">
        <v>1355371.14</v>
      </c>
      <c r="F65" s="58">
        <v>2816913.45</v>
      </c>
      <c r="G65" s="58">
        <v>3045067.21</v>
      </c>
      <c r="H65" s="58">
        <v>2189173.9700000002</v>
      </c>
      <c r="I65" s="58">
        <v>322592.42</v>
      </c>
    </row>
    <row r="66" spans="1:25" x14ac:dyDescent="0.25">
      <c r="A66" s="56" t="s">
        <v>52</v>
      </c>
      <c r="B66" s="57">
        <v>0</v>
      </c>
      <c r="C66" s="57">
        <v>0</v>
      </c>
      <c r="D66" s="57">
        <v>89572.68</v>
      </c>
      <c r="E66" s="58">
        <v>105300</v>
      </c>
      <c r="F66" s="57">
        <v>35100</v>
      </c>
      <c r="G66" s="57">
        <v>97978.06</v>
      </c>
      <c r="H66" s="57">
        <v>0</v>
      </c>
      <c r="I66" s="57">
        <v>0</v>
      </c>
    </row>
    <row r="67" spans="1:25" x14ac:dyDescent="0.25">
      <c r="A67" s="56" t="s">
        <v>87</v>
      </c>
      <c r="B67" s="57">
        <v>92</v>
      </c>
      <c r="C67" s="57">
        <v>0</v>
      </c>
      <c r="D67" s="57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</row>
    <row r="68" spans="1:25" x14ac:dyDescent="0.25">
      <c r="A68" s="63" t="s">
        <v>101</v>
      </c>
      <c r="B68" s="57">
        <v>0</v>
      </c>
      <c r="C68" s="57">
        <v>0</v>
      </c>
      <c r="D68" s="57">
        <v>304528.15999999997</v>
      </c>
      <c r="E68" s="57">
        <v>172339.85</v>
      </c>
      <c r="F68" s="57">
        <v>97990.5</v>
      </c>
      <c r="G68" s="57">
        <v>8469.4699999999993</v>
      </c>
      <c r="H68" s="57">
        <v>660.78</v>
      </c>
      <c r="I68" s="57">
        <v>1218</v>
      </c>
    </row>
    <row r="69" spans="1:25" x14ac:dyDescent="0.25">
      <c r="A69" s="63" t="s">
        <v>130</v>
      </c>
      <c r="B69" s="57">
        <v>123732.94</v>
      </c>
      <c r="C69" s="57">
        <v>102075.04</v>
      </c>
      <c r="D69" s="57">
        <v>2000</v>
      </c>
      <c r="E69" s="58">
        <v>0</v>
      </c>
      <c r="F69" s="58">
        <v>43821.81</v>
      </c>
      <c r="G69" s="58">
        <v>0</v>
      </c>
      <c r="H69" s="58">
        <v>0</v>
      </c>
      <c r="I69" s="58">
        <v>0</v>
      </c>
    </row>
    <row r="70" spans="1:25" x14ac:dyDescent="0.25">
      <c r="A70" s="63" t="s">
        <v>131</v>
      </c>
      <c r="B70" s="57">
        <v>0</v>
      </c>
      <c r="C70" s="57">
        <v>0</v>
      </c>
      <c r="D70" s="57">
        <v>0</v>
      </c>
      <c r="E70" s="57">
        <v>0</v>
      </c>
      <c r="F70" s="58">
        <v>0</v>
      </c>
      <c r="G70" s="57">
        <v>47477.34</v>
      </c>
      <c r="H70" s="57">
        <v>0</v>
      </c>
      <c r="I70" s="57">
        <v>0</v>
      </c>
    </row>
    <row r="71" spans="1:25" x14ac:dyDescent="0.25">
      <c r="A71" s="63" t="s">
        <v>89</v>
      </c>
      <c r="B71" s="57">
        <v>408863.64</v>
      </c>
      <c r="C71" s="57">
        <v>330279.88</v>
      </c>
      <c r="D71" s="57">
        <v>264369.07</v>
      </c>
      <c r="E71" s="57">
        <v>228569.28</v>
      </c>
      <c r="F71" s="57">
        <v>843914.25</v>
      </c>
      <c r="G71" s="57">
        <v>149033.91</v>
      </c>
      <c r="H71" s="57">
        <v>772856.95</v>
      </c>
      <c r="I71" s="57">
        <v>395410.1</v>
      </c>
    </row>
    <row r="72" spans="1:25" x14ac:dyDescent="0.25">
      <c r="A72" s="63" t="s">
        <v>34</v>
      </c>
      <c r="B72" s="57">
        <v>5345.79</v>
      </c>
      <c r="C72" s="57">
        <v>682025.28</v>
      </c>
      <c r="D72" s="57">
        <v>2217854.21</v>
      </c>
      <c r="E72" s="58">
        <v>2086267.06</v>
      </c>
      <c r="F72" s="58">
        <v>1958929.21</v>
      </c>
      <c r="G72" s="58">
        <v>1920338.7</v>
      </c>
      <c r="H72" s="58">
        <v>1758445.41</v>
      </c>
      <c r="I72" s="58">
        <v>1766933.12</v>
      </c>
    </row>
    <row r="73" spans="1:25" x14ac:dyDescent="0.25">
      <c r="A73" s="64" t="s">
        <v>35</v>
      </c>
      <c r="B73" s="57">
        <v>0</v>
      </c>
      <c r="C73" s="57">
        <v>0</v>
      </c>
      <c r="D73" s="57">
        <v>0</v>
      </c>
      <c r="E73" s="57">
        <v>29741.56</v>
      </c>
      <c r="F73" s="57">
        <v>0</v>
      </c>
      <c r="G73" s="57">
        <v>0</v>
      </c>
      <c r="H73" s="57">
        <v>0</v>
      </c>
      <c r="I73" s="57">
        <v>0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x14ac:dyDescent="0.25">
      <c r="A74" s="63" t="s">
        <v>90</v>
      </c>
      <c r="B74" s="57">
        <v>6183258.4400000004</v>
      </c>
      <c r="C74" s="57">
        <v>3112876.68</v>
      </c>
      <c r="D74" s="57">
        <v>50537.09</v>
      </c>
      <c r="E74" s="58">
        <v>525092.31999999995</v>
      </c>
      <c r="F74" s="58">
        <v>157832.31</v>
      </c>
      <c r="G74" s="58">
        <v>690332.68</v>
      </c>
      <c r="H74" s="58">
        <v>125686.41</v>
      </c>
      <c r="I74" s="58">
        <v>119787</v>
      </c>
    </row>
    <row r="75" spans="1:25" x14ac:dyDescent="0.25">
      <c r="A75" s="65" t="s">
        <v>28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57207</v>
      </c>
    </row>
    <row r="76" spans="1:25" x14ac:dyDescent="0.25">
      <c r="A76" s="67" t="s">
        <v>132</v>
      </c>
    </row>
    <row r="77" spans="1:25" x14ac:dyDescent="0.25">
      <c r="A77" s="67" t="s">
        <v>133</v>
      </c>
    </row>
    <row r="78" spans="1:25" x14ac:dyDescent="0.25">
      <c r="A78" s="68"/>
    </row>
    <row r="79" spans="1:25" x14ac:dyDescent="0.25">
      <c r="A79" s="68" t="s">
        <v>134</v>
      </c>
    </row>
    <row r="80" spans="1:25" x14ac:dyDescent="0.25">
      <c r="A80" s="35"/>
      <c r="E80" s="69"/>
      <c r="F80" s="69"/>
      <c r="G80" s="69"/>
      <c r="H80" s="69"/>
      <c r="I80" s="69"/>
    </row>
    <row r="81" spans="1:9" x14ac:dyDescent="0.25">
      <c r="A81" s="36" t="s">
        <v>59</v>
      </c>
    </row>
    <row r="83" spans="1:9" x14ac:dyDescent="0.25">
      <c r="G83" s="70"/>
      <c r="H83" s="70"/>
      <c r="I83" s="70"/>
    </row>
  </sheetData>
  <pageMargins left="0.7" right="0.7" top="0.75" bottom="0.75" header="0.511811023622047" footer="0.511811023622047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1005"/>
  <sheetViews>
    <sheetView showGridLines="0" tabSelected="1" zoomScaleNormal="100" workbookViewId="0">
      <pane xSplit="1" ySplit="3" topLeftCell="BK70" activePane="bottomRight" state="frozen"/>
      <selection pane="topRight" activeCell="BI1" sqref="BI1"/>
      <selection pane="bottomLeft" activeCell="A4" sqref="A4"/>
      <selection pane="bottomRight"/>
    </sheetView>
  </sheetViews>
  <sheetFormatPr baseColWidth="10" defaultColWidth="16" defaultRowHeight="15" x14ac:dyDescent="0.25"/>
  <cols>
    <col min="1" max="1" width="48.5703125" customWidth="1"/>
    <col min="2" max="5" width="10.28515625" customWidth="1"/>
    <col min="6" max="6" width="9.7109375" customWidth="1"/>
    <col min="7" max="8" width="10.28515625" customWidth="1"/>
    <col min="9" max="9" width="10.28515625" style="33" customWidth="1"/>
    <col min="10" max="52" width="10.28515625" style="48" customWidth="1"/>
    <col min="53" max="62" width="10.28515625" customWidth="1"/>
    <col min="63" max="63" width="12.28515625" customWidth="1"/>
    <col min="64" max="64" width="10.42578125" customWidth="1"/>
    <col min="65" max="65" width="10.28515625" customWidth="1"/>
    <col min="66" max="66" width="11.140625" customWidth="1"/>
  </cols>
  <sheetData>
    <row r="1" spans="1:66" x14ac:dyDescent="0.25">
      <c r="A1" s="6" t="s">
        <v>176</v>
      </c>
      <c r="B1" s="33"/>
      <c r="C1" s="33"/>
      <c r="D1" s="33"/>
      <c r="E1" s="48"/>
      <c r="F1" s="48"/>
      <c r="G1" s="48"/>
      <c r="H1" s="48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6" ht="15.75" thickBot="1" x14ac:dyDescent="0.3">
      <c r="A2" s="38"/>
      <c r="B2" s="33"/>
      <c r="C2" s="33"/>
      <c r="D2" s="33"/>
      <c r="E2" s="48"/>
      <c r="F2" s="48"/>
      <c r="G2" s="48"/>
      <c r="H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N2" s="96"/>
    </row>
    <row r="3" spans="1:66" ht="15.75" thickBot="1" x14ac:dyDescent="0.3">
      <c r="A3" s="10" t="s">
        <v>8</v>
      </c>
      <c r="B3" s="72">
        <v>43831</v>
      </c>
      <c r="C3" s="72">
        <v>43862</v>
      </c>
      <c r="D3" s="72">
        <v>43891</v>
      </c>
      <c r="E3" s="72">
        <v>43922</v>
      </c>
      <c r="F3" s="72">
        <v>43952</v>
      </c>
      <c r="G3" s="72">
        <v>43983</v>
      </c>
      <c r="H3" s="72">
        <v>44013</v>
      </c>
      <c r="I3" s="72">
        <v>44044</v>
      </c>
      <c r="J3" s="72">
        <v>44075</v>
      </c>
      <c r="K3" s="72">
        <v>44105</v>
      </c>
      <c r="L3" s="72">
        <v>44136</v>
      </c>
      <c r="M3" s="72">
        <v>44166</v>
      </c>
      <c r="N3" s="72">
        <v>44197</v>
      </c>
      <c r="O3" s="72">
        <v>44228</v>
      </c>
      <c r="P3" s="72">
        <v>44256</v>
      </c>
      <c r="Q3" s="72">
        <v>44287</v>
      </c>
      <c r="R3" s="72">
        <v>44317</v>
      </c>
      <c r="S3" s="72">
        <v>44348</v>
      </c>
      <c r="T3" s="72">
        <v>44378</v>
      </c>
      <c r="U3" s="72">
        <v>44409</v>
      </c>
      <c r="V3" s="72">
        <v>44440</v>
      </c>
      <c r="W3" s="72">
        <v>44470</v>
      </c>
      <c r="X3" s="72">
        <v>44501</v>
      </c>
      <c r="Y3" s="72">
        <v>44531</v>
      </c>
      <c r="Z3" s="72">
        <v>44562</v>
      </c>
      <c r="AA3" s="72">
        <v>44593</v>
      </c>
      <c r="AB3" s="72">
        <v>44621</v>
      </c>
      <c r="AC3" s="72">
        <v>44652</v>
      </c>
      <c r="AD3" s="72">
        <v>44682</v>
      </c>
      <c r="AE3" s="72">
        <v>44713</v>
      </c>
      <c r="AF3" s="72">
        <v>44743</v>
      </c>
      <c r="AG3" s="72">
        <v>44774</v>
      </c>
      <c r="AH3" s="72">
        <v>44805</v>
      </c>
      <c r="AI3" s="72">
        <v>44835</v>
      </c>
      <c r="AJ3" s="72">
        <v>44866</v>
      </c>
      <c r="AK3" s="72">
        <v>44896</v>
      </c>
      <c r="AL3" s="72">
        <v>44927</v>
      </c>
      <c r="AM3" s="72">
        <v>44958</v>
      </c>
      <c r="AN3" s="72">
        <v>44986</v>
      </c>
      <c r="AO3" s="72">
        <v>45017</v>
      </c>
      <c r="AP3" s="72">
        <v>45047</v>
      </c>
      <c r="AQ3" s="72">
        <v>45078</v>
      </c>
      <c r="AR3" s="72">
        <v>45108</v>
      </c>
      <c r="AS3" s="72">
        <v>45139</v>
      </c>
      <c r="AT3" s="72">
        <v>45170</v>
      </c>
      <c r="AU3" s="72">
        <v>45200</v>
      </c>
      <c r="AV3" s="72">
        <v>45231</v>
      </c>
      <c r="AW3" s="72">
        <v>45261</v>
      </c>
      <c r="AX3" s="72">
        <v>45292</v>
      </c>
      <c r="AY3" s="72">
        <v>45323</v>
      </c>
      <c r="AZ3" s="72">
        <v>45352</v>
      </c>
      <c r="BA3" s="72">
        <v>45383</v>
      </c>
      <c r="BB3" s="72">
        <v>45413</v>
      </c>
      <c r="BC3" s="73">
        <v>45467</v>
      </c>
      <c r="BD3" s="73">
        <v>45497</v>
      </c>
      <c r="BE3" s="73">
        <v>45893</v>
      </c>
      <c r="BF3" s="11" t="s">
        <v>135</v>
      </c>
      <c r="BG3" s="11" t="s">
        <v>136</v>
      </c>
      <c r="BH3" s="11" t="s">
        <v>137</v>
      </c>
      <c r="BI3" s="11" t="s">
        <v>138</v>
      </c>
      <c r="BJ3" s="11" t="s">
        <v>139</v>
      </c>
      <c r="BK3" s="11" t="s">
        <v>140</v>
      </c>
      <c r="BL3" s="11" t="s">
        <v>141</v>
      </c>
      <c r="BM3" s="11" t="s">
        <v>142</v>
      </c>
      <c r="BN3" s="95" t="s">
        <v>175</v>
      </c>
    </row>
    <row r="4" spans="1:66" x14ac:dyDescent="0.25">
      <c r="A4" s="13"/>
      <c r="B4" s="33"/>
      <c r="C4" s="33"/>
      <c r="D4" s="48"/>
      <c r="E4" s="74"/>
      <c r="F4" s="48"/>
      <c r="G4" s="75"/>
      <c r="H4" s="76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</row>
    <row r="5" spans="1:66" x14ac:dyDescent="0.25">
      <c r="A5" s="54" t="s">
        <v>15</v>
      </c>
      <c r="B5" s="55">
        <v>43393361.450000003</v>
      </c>
      <c r="C5" s="55">
        <v>30795318.620000001</v>
      </c>
      <c r="D5" s="55">
        <v>32649852.77</v>
      </c>
      <c r="E5" s="55">
        <v>15395641.75</v>
      </c>
      <c r="F5" s="55">
        <v>5443631.5800000001</v>
      </c>
      <c r="G5" s="55">
        <v>18450317.539999999</v>
      </c>
      <c r="H5" s="55">
        <v>11857070.34</v>
      </c>
      <c r="I5" s="54">
        <v>12024655.48</v>
      </c>
      <c r="J5" s="71">
        <v>21618263.789999999</v>
      </c>
      <c r="K5" s="71">
        <v>10906031.550000001</v>
      </c>
      <c r="L5" s="71">
        <v>17790737.289999999</v>
      </c>
      <c r="M5" s="71">
        <v>14984591.460000001</v>
      </c>
      <c r="N5" s="71">
        <v>24485639.600000001</v>
      </c>
      <c r="O5" s="71">
        <v>6034155.4900000002</v>
      </c>
      <c r="P5" s="71">
        <v>28488707.670000002</v>
      </c>
      <c r="Q5" s="71">
        <v>16762476.33</v>
      </c>
      <c r="R5" s="71">
        <v>33965729.57</v>
      </c>
      <c r="S5" s="71">
        <v>36424979.659999996</v>
      </c>
      <c r="T5" s="71">
        <v>59674540.670000002</v>
      </c>
      <c r="U5" s="71">
        <v>34477347.340000004</v>
      </c>
      <c r="V5" s="71">
        <v>8930182.7100000009</v>
      </c>
      <c r="W5" s="71">
        <v>28578954.07</v>
      </c>
      <c r="X5" s="71">
        <v>37401309.549999997</v>
      </c>
      <c r="Y5" s="71">
        <v>55763134.469999999</v>
      </c>
      <c r="Z5" s="71">
        <v>55336572.240000002</v>
      </c>
      <c r="AA5" s="71">
        <v>48237319.259999998</v>
      </c>
      <c r="AB5" s="71">
        <v>31809455.260000002</v>
      </c>
      <c r="AC5" s="71">
        <v>45522518.75</v>
      </c>
      <c r="AD5" s="71">
        <v>25530073.23</v>
      </c>
      <c r="AE5" s="71">
        <v>42221799.049999997</v>
      </c>
      <c r="AF5" s="71">
        <v>49200557.899999999</v>
      </c>
      <c r="AG5" s="71">
        <v>18967889.09</v>
      </c>
      <c r="AH5" s="71">
        <v>35370952.130000003</v>
      </c>
      <c r="AI5" s="71">
        <v>9504799.6899999995</v>
      </c>
      <c r="AJ5" s="71">
        <v>37481858.090000004</v>
      </c>
      <c r="AK5" s="71">
        <v>56690749.780000001</v>
      </c>
      <c r="AL5" s="71">
        <v>48917516.670000002</v>
      </c>
      <c r="AM5" s="71">
        <v>51446635.729999997</v>
      </c>
      <c r="AN5" s="71">
        <v>61532708</v>
      </c>
      <c r="AO5" s="71">
        <v>24394762.100000001</v>
      </c>
      <c r="AP5" s="71">
        <v>20524059.350000001</v>
      </c>
      <c r="AQ5" s="71">
        <v>22955962.260000002</v>
      </c>
      <c r="AR5" s="71">
        <v>25688666.809999999</v>
      </c>
      <c r="AS5" s="71">
        <v>15100397.99</v>
      </c>
      <c r="AT5" s="71">
        <v>13057311.880000001</v>
      </c>
      <c r="AU5" s="71">
        <v>18297155.760000002</v>
      </c>
      <c r="AV5" s="71">
        <v>39594961.109999999</v>
      </c>
      <c r="AW5" s="71">
        <v>41610780.210000001</v>
      </c>
      <c r="AX5" s="71">
        <v>65150658.479999997</v>
      </c>
      <c r="AY5" s="71">
        <v>60253250.289999999</v>
      </c>
      <c r="AZ5" s="71">
        <v>53886597.079999998</v>
      </c>
      <c r="BA5" s="71">
        <v>25392315</v>
      </c>
      <c r="BB5" s="71">
        <v>20053611</v>
      </c>
      <c r="BC5" s="71">
        <v>24503574</v>
      </c>
      <c r="BD5" s="71">
        <v>28198387</v>
      </c>
      <c r="BE5" s="71">
        <v>12996458</v>
      </c>
      <c r="BF5" s="71">
        <v>25413978</v>
      </c>
      <c r="BG5" s="71">
        <v>12744202</v>
      </c>
      <c r="BH5" s="71">
        <v>39676784</v>
      </c>
      <c r="BI5" s="71">
        <v>53822669</v>
      </c>
      <c r="BJ5" s="71">
        <v>69393064</v>
      </c>
      <c r="BK5" s="71">
        <v>39638612</v>
      </c>
      <c r="BL5" s="71">
        <v>39532668</v>
      </c>
      <c r="BM5" s="71">
        <v>42212886</v>
      </c>
      <c r="BN5" s="71">
        <v>31283594</v>
      </c>
    </row>
    <row r="6" spans="1:66" x14ac:dyDescent="0.25">
      <c r="A6" s="56" t="s">
        <v>105</v>
      </c>
      <c r="B6" s="57">
        <v>498071.23</v>
      </c>
      <c r="C6" s="57">
        <v>0</v>
      </c>
      <c r="D6" s="57">
        <v>400</v>
      </c>
      <c r="E6" s="57">
        <v>61042.5</v>
      </c>
      <c r="F6" s="58">
        <v>0</v>
      </c>
      <c r="G6" s="58">
        <v>0</v>
      </c>
      <c r="H6" s="58">
        <v>31605.759999999998</v>
      </c>
      <c r="I6" s="61">
        <v>56356.88</v>
      </c>
      <c r="J6" s="63">
        <v>0</v>
      </c>
      <c r="K6" s="63">
        <v>0</v>
      </c>
      <c r="L6" s="63">
        <v>111303.23</v>
      </c>
      <c r="M6" s="63">
        <v>67230</v>
      </c>
      <c r="N6" s="63">
        <v>0</v>
      </c>
      <c r="O6" s="63">
        <v>137430</v>
      </c>
      <c r="P6" s="63">
        <v>92115</v>
      </c>
      <c r="Q6" s="63">
        <v>0</v>
      </c>
      <c r="R6" s="63">
        <v>115926.3</v>
      </c>
      <c r="S6" s="63">
        <v>0</v>
      </c>
      <c r="T6" s="63">
        <v>105099.98</v>
      </c>
      <c r="U6" s="63">
        <v>0</v>
      </c>
      <c r="V6" s="63">
        <v>77220</v>
      </c>
      <c r="W6" s="63">
        <v>0</v>
      </c>
      <c r="X6" s="63">
        <v>0</v>
      </c>
      <c r="Y6" s="63">
        <v>174840.08</v>
      </c>
      <c r="Z6" s="63">
        <v>0</v>
      </c>
      <c r="AA6" s="63">
        <v>154800.01</v>
      </c>
      <c r="AB6" s="63">
        <v>212281.88</v>
      </c>
      <c r="AC6" s="63">
        <v>0</v>
      </c>
      <c r="AD6" s="63">
        <v>52.4</v>
      </c>
      <c r="AE6" s="63">
        <v>588.96</v>
      </c>
      <c r="AF6" s="63">
        <v>0</v>
      </c>
      <c r="AG6" s="63">
        <v>40537.47</v>
      </c>
      <c r="AH6" s="63">
        <v>0</v>
      </c>
      <c r="AI6" s="63">
        <v>0</v>
      </c>
      <c r="AJ6" s="63">
        <v>3383.04</v>
      </c>
      <c r="AK6" s="63">
        <v>0</v>
      </c>
      <c r="AL6" s="63">
        <v>0</v>
      </c>
      <c r="AM6" s="63">
        <v>0</v>
      </c>
      <c r="AN6" s="63">
        <v>0</v>
      </c>
      <c r="AO6" s="63">
        <v>0</v>
      </c>
      <c r="AP6" s="63">
        <v>0</v>
      </c>
      <c r="AQ6" s="63">
        <v>0</v>
      </c>
      <c r="AR6" s="63">
        <v>0</v>
      </c>
      <c r="AS6" s="63">
        <v>21.58</v>
      </c>
      <c r="AT6" s="63">
        <v>385</v>
      </c>
      <c r="AU6" s="63">
        <v>0</v>
      </c>
      <c r="AV6" s="63">
        <v>0</v>
      </c>
      <c r="AW6" s="63">
        <v>0</v>
      </c>
      <c r="AX6" s="63">
        <v>0</v>
      </c>
      <c r="AY6" s="63">
        <v>0</v>
      </c>
      <c r="AZ6" s="63">
        <v>0</v>
      </c>
      <c r="BA6" s="63">
        <v>0</v>
      </c>
      <c r="BB6" s="63">
        <v>0</v>
      </c>
      <c r="BC6" s="63">
        <v>0</v>
      </c>
      <c r="BD6" s="63">
        <v>0</v>
      </c>
      <c r="BE6" s="63">
        <v>0</v>
      </c>
      <c r="BF6" s="63">
        <v>0</v>
      </c>
      <c r="BG6" s="63">
        <v>0</v>
      </c>
      <c r="BH6" s="63">
        <v>0</v>
      </c>
      <c r="BI6" s="63">
        <v>0</v>
      </c>
      <c r="BJ6" s="63">
        <v>0</v>
      </c>
      <c r="BK6" s="63">
        <v>0</v>
      </c>
      <c r="BL6" s="63">
        <v>0</v>
      </c>
      <c r="BM6" s="63">
        <v>0</v>
      </c>
      <c r="BN6" s="63">
        <v>0</v>
      </c>
    </row>
    <row r="7" spans="1:66" x14ac:dyDescent="0.25">
      <c r="A7" s="56" t="s">
        <v>63</v>
      </c>
      <c r="B7" s="57">
        <v>62775.5</v>
      </c>
      <c r="C7" s="57">
        <v>0</v>
      </c>
      <c r="D7" s="57">
        <v>22123.26</v>
      </c>
      <c r="E7" s="57">
        <v>118238.39999999999</v>
      </c>
      <c r="F7" s="57">
        <v>0</v>
      </c>
      <c r="G7" s="57">
        <v>450903.36</v>
      </c>
      <c r="H7" s="57">
        <v>467982.17</v>
      </c>
      <c r="I7" s="61">
        <v>631032.31999999995</v>
      </c>
      <c r="J7" s="63">
        <v>1807095.84</v>
      </c>
      <c r="K7" s="63">
        <v>0</v>
      </c>
      <c r="L7" s="63">
        <v>61626.6</v>
      </c>
      <c r="M7" s="63">
        <v>135795.6</v>
      </c>
      <c r="N7" s="63">
        <v>0</v>
      </c>
      <c r="O7" s="63">
        <v>123253.2</v>
      </c>
      <c r="P7" s="63">
        <v>30813.3</v>
      </c>
      <c r="Q7" s="63">
        <v>0</v>
      </c>
      <c r="R7" s="63">
        <v>30813.3</v>
      </c>
      <c r="S7" s="63">
        <v>784721.68</v>
      </c>
      <c r="T7" s="63">
        <v>459191.98</v>
      </c>
      <c r="U7" s="63">
        <v>1914750.55</v>
      </c>
      <c r="V7" s="63">
        <v>0</v>
      </c>
      <c r="W7" s="63">
        <v>27202.5</v>
      </c>
      <c r="X7" s="63">
        <v>431840.47</v>
      </c>
      <c r="Y7" s="63">
        <v>1145764.32</v>
      </c>
      <c r="Z7" s="63">
        <v>0</v>
      </c>
      <c r="AA7" s="63">
        <v>210219.75</v>
      </c>
      <c r="AB7" s="63">
        <v>0</v>
      </c>
      <c r="AC7" s="63">
        <v>0</v>
      </c>
      <c r="AD7" s="63">
        <v>54580.5</v>
      </c>
      <c r="AE7" s="63">
        <v>0</v>
      </c>
      <c r="AF7" s="63">
        <v>1593397.12</v>
      </c>
      <c r="AG7" s="63">
        <v>526855.84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629562.57999999996</v>
      </c>
      <c r="AQ7" s="63">
        <v>1225295.1399999999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760823</v>
      </c>
      <c r="BE7" s="63">
        <v>0</v>
      </c>
      <c r="BF7" s="63">
        <v>0</v>
      </c>
      <c r="BG7" s="63">
        <v>0</v>
      </c>
      <c r="BH7" s="63">
        <v>0</v>
      </c>
      <c r="BI7" s="63">
        <v>0</v>
      </c>
      <c r="BJ7" s="63">
        <v>0</v>
      </c>
      <c r="BK7" s="63">
        <v>0</v>
      </c>
      <c r="BL7" s="63">
        <v>0</v>
      </c>
      <c r="BM7" s="63">
        <v>0</v>
      </c>
      <c r="BN7" s="63">
        <v>0</v>
      </c>
    </row>
    <row r="8" spans="1:66" x14ac:dyDescent="0.25">
      <c r="A8" s="56" t="s">
        <v>106</v>
      </c>
      <c r="B8" s="57">
        <v>0</v>
      </c>
      <c r="C8" s="57">
        <v>0</v>
      </c>
      <c r="D8" s="57">
        <v>0</v>
      </c>
      <c r="E8" s="57">
        <v>0</v>
      </c>
      <c r="F8" s="58">
        <v>0</v>
      </c>
      <c r="G8" s="57">
        <v>0</v>
      </c>
      <c r="H8" s="57">
        <v>0</v>
      </c>
      <c r="I8" s="61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24686.68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</row>
    <row r="9" spans="1:66" x14ac:dyDescent="0.25">
      <c r="A9" s="56" t="s">
        <v>43</v>
      </c>
      <c r="B9" s="57">
        <v>0</v>
      </c>
      <c r="C9" s="57">
        <v>0</v>
      </c>
      <c r="D9" s="57">
        <v>0</v>
      </c>
      <c r="E9" s="57">
        <v>0</v>
      </c>
      <c r="F9" s="58">
        <v>0</v>
      </c>
      <c r="G9" s="57">
        <v>0</v>
      </c>
      <c r="H9" s="57">
        <v>0</v>
      </c>
      <c r="I9" s="61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105470.07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167387.42000000001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127919.65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</row>
    <row r="10" spans="1:66" x14ac:dyDescent="0.25">
      <c r="A10" s="56" t="s">
        <v>107</v>
      </c>
      <c r="B10" s="57">
        <v>153360</v>
      </c>
      <c r="C10" s="57">
        <v>0</v>
      </c>
      <c r="D10" s="57">
        <v>0</v>
      </c>
      <c r="E10" s="57">
        <v>0</v>
      </c>
      <c r="F10" s="58">
        <v>0</v>
      </c>
      <c r="G10" s="58">
        <v>0</v>
      </c>
      <c r="H10" s="58">
        <v>0</v>
      </c>
      <c r="I10" s="61">
        <v>0</v>
      </c>
      <c r="J10" s="63">
        <v>0</v>
      </c>
      <c r="K10" s="63">
        <v>56232</v>
      </c>
      <c r="L10" s="63">
        <v>212184</v>
      </c>
      <c r="M10" s="63">
        <v>0</v>
      </c>
      <c r="N10" s="63">
        <v>0</v>
      </c>
      <c r="O10" s="63">
        <v>0</v>
      </c>
      <c r="P10" s="63">
        <v>31971.58</v>
      </c>
      <c r="Q10" s="63">
        <v>122400</v>
      </c>
      <c r="R10" s="63">
        <v>122400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62400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32906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</row>
    <row r="11" spans="1:66" x14ac:dyDescent="0.25">
      <c r="A11" s="56" t="s">
        <v>108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61">
        <v>0</v>
      </c>
      <c r="J11" s="63">
        <v>0</v>
      </c>
      <c r="K11" s="63">
        <v>0</v>
      </c>
      <c r="L11" s="63">
        <v>21146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59312.44</v>
      </c>
      <c r="AB11" s="63">
        <v>0</v>
      </c>
      <c r="AC11" s="63">
        <v>28381.03</v>
      </c>
      <c r="AD11" s="63">
        <v>0</v>
      </c>
      <c r="AE11" s="63">
        <v>0</v>
      </c>
      <c r="AF11" s="63">
        <v>37159.360000000001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</row>
    <row r="12" spans="1:66" x14ac:dyDescent="0.25">
      <c r="A12" s="56" t="s">
        <v>21</v>
      </c>
      <c r="B12" s="57">
        <v>2086605.51</v>
      </c>
      <c r="C12" s="57">
        <v>859193.22</v>
      </c>
      <c r="D12" s="57">
        <v>210711.66</v>
      </c>
      <c r="E12" s="58">
        <v>436262.89</v>
      </c>
      <c r="F12" s="57">
        <v>1279049.1100000001</v>
      </c>
      <c r="G12" s="57">
        <v>1113458.31</v>
      </c>
      <c r="H12" s="57">
        <v>392960.96</v>
      </c>
      <c r="I12" s="61">
        <v>136700</v>
      </c>
      <c r="J12" s="63">
        <v>551604.53</v>
      </c>
      <c r="K12" s="63">
        <v>594342.12</v>
      </c>
      <c r="L12" s="63">
        <v>374410.43</v>
      </c>
      <c r="M12" s="63">
        <v>1009303.02</v>
      </c>
      <c r="N12" s="63">
        <v>962306.03</v>
      </c>
      <c r="O12" s="63">
        <v>1393927.3</v>
      </c>
      <c r="P12" s="63">
        <v>1281144.8400000001</v>
      </c>
      <c r="Q12" s="63">
        <v>1729040.18</v>
      </c>
      <c r="R12" s="63">
        <v>2116451.33</v>
      </c>
      <c r="S12" s="63">
        <v>1598328.6</v>
      </c>
      <c r="T12" s="63">
        <v>3007247.58</v>
      </c>
      <c r="U12" s="63">
        <v>186823.37</v>
      </c>
      <c r="V12" s="63">
        <v>1654906.04</v>
      </c>
      <c r="W12" s="63">
        <v>826569.35</v>
      </c>
      <c r="X12" s="63">
        <v>3216935.86</v>
      </c>
      <c r="Y12" s="63">
        <v>2301537.7599999998</v>
      </c>
      <c r="Z12" s="63">
        <v>226334.22</v>
      </c>
      <c r="AA12" s="63">
        <v>3033103.71</v>
      </c>
      <c r="AB12" s="63">
        <v>1676846.79</v>
      </c>
      <c r="AC12" s="63">
        <v>592934.04</v>
      </c>
      <c r="AD12" s="63">
        <v>2046654.51</v>
      </c>
      <c r="AE12" s="63">
        <v>2585096.2000000002</v>
      </c>
      <c r="AF12" s="63">
        <v>1893678.96</v>
      </c>
      <c r="AG12" s="63">
        <v>544704.72</v>
      </c>
      <c r="AH12" s="63">
        <v>1526521.7</v>
      </c>
      <c r="AI12" s="63">
        <v>5223.8500000000004</v>
      </c>
      <c r="AJ12" s="63">
        <v>17538.599999999999</v>
      </c>
      <c r="AK12" s="63">
        <v>1271425.27</v>
      </c>
      <c r="AL12" s="63">
        <v>526548.02</v>
      </c>
      <c r="AM12" s="63">
        <v>1377856.84</v>
      </c>
      <c r="AN12" s="63">
        <v>2115691.61</v>
      </c>
      <c r="AO12" s="63">
        <v>2213807.2799999998</v>
      </c>
      <c r="AP12" s="63">
        <v>3019582.48</v>
      </c>
      <c r="AQ12" s="63">
        <v>2772948.87</v>
      </c>
      <c r="AR12" s="63">
        <v>4153632.03</v>
      </c>
      <c r="AS12" s="63">
        <v>3305175.12</v>
      </c>
      <c r="AT12" s="63">
        <v>235093.95</v>
      </c>
      <c r="AU12" s="63">
        <v>0</v>
      </c>
      <c r="AV12" s="63">
        <v>0</v>
      </c>
      <c r="AW12" s="63">
        <v>594269.39</v>
      </c>
      <c r="AX12" s="63">
        <v>355976.91</v>
      </c>
      <c r="AY12" s="63">
        <v>1427633.1</v>
      </c>
      <c r="AZ12" s="63">
        <v>2417796.7400000002</v>
      </c>
      <c r="BA12" s="63">
        <v>2194213</v>
      </c>
      <c r="BB12" s="63">
        <v>3267843</v>
      </c>
      <c r="BC12" s="63">
        <v>2797103</v>
      </c>
      <c r="BD12" s="63">
        <v>3102476</v>
      </c>
      <c r="BE12" s="63">
        <v>161084</v>
      </c>
      <c r="BF12" s="63">
        <v>573327</v>
      </c>
      <c r="BG12" s="63">
        <v>462633</v>
      </c>
      <c r="BH12" s="63">
        <v>278850</v>
      </c>
      <c r="BI12" s="63">
        <v>265602</v>
      </c>
      <c r="BJ12" s="63">
        <v>1225013</v>
      </c>
      <c r="BK12" s="63">
        <v>1699529</v>
      </c>
      <c r="BL12" s="63">
        <v>933718</v>
      </c>
      <c r="BM12" s="63">
        <v>453161</v>
      </c>
      <c r="BN12" s="63">
        <v>321604</v>
      </c>
    </row>
    <row r="13" spans="1:66" x14ac:dyDescent="0.25">
      <c r="A13" s="56" t="s">
        <v>67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61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51618.21</v>
      </c>
      <c r="Q13" s="63">
        <v>51789.65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183693.78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</row>
    <row r="14" spans="1:66" x14ac:dyDescent="0.25">
      <c r="A14" s="56" t="s">
        <v>22</v>
      </c>
      <c r="B14" s="57">
        <v>0</v>
      </c>
      <c r="C14" s="57">
        <v>0</v>
      </c>
      <c r="D14" s="57">
        <v>0</v>
      </c>
      <c r="E14" s="58">
        <v>303123.59999999998</v>
      </c>
      <c r="F14" s="58">
        <v>517235.28</v>
      </c>
      <c r="G14" s="58">
        <v>0</v>
      </c>
      <c r="H14" s="58">
        <v>0</v>
      </c>
      <c r="I14" s="61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352439.74</v>
      </c>
      <c r="Q14" s="63">
        <v>171671.27</v>
      </c>
      <c r="R14" s="63">
        <v>1553412.86</v>
      </c>
      <c r="S14" s="63">
        <v>1030050.47</v>
      </c>
      <c r="T14" s="63">
        <v>1287065.98</v>
      </c>
      <c r="U14" s="63">
        <v>27179.18</v>
      </c>
      <c r="V14" s="63">
        <v>0</v>
      </c>
      <c r="W14" s="63">
        <v>0</v>
      </c>
      <c r="X14" s="63">
        <v>33845.19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623384.87</v>
      </c>
      <c r="AE14" s="63">
        <v>291691.90999999997</v>
      </c>
      <c r="AF14" s="63">
        <v>214686.6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728244.47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649056</v>
      </c>
      <c r="BB14" s="63">
        <v>331110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15887</v>
      </c>
      <c r="BI14" s="63">
        <v>0</v>
      </c>
      <c r="BJ14" s="63">
        <v>2328435</v>
      </c>
      <c r="BK14" s="63">
        <v>0</v>
      </c>
      <c r="BL14" s="63">
        <v>0</v>
      </c>
      <c r="BM14" s="63">
        <v>0</v>
      </c>
      <c r="BN14" s="63">
        <v>0</v>
      </c>
    </row>
    <row r="15" spans="1:66" x14ac:dyDescent="0.25">
      <c r="A15" s="56" t="s">
        <v>25</v>
      </c>
      <c r="B15" s="57">
        <v>12952412.08</v>
      </c>
      <c r="C15" s="57">
        <v>11018637.32</v>
      </c>
      <c r="D15" s="57">
        <v>6554860.0800000001</v>
      </c>
      <c r="E15" s="57">
        <v>5574815.5499999998</v>
      </c>
      <c r="F15" s="57">
        <v>2088162.61</v>
      </c>
      <c r="G15" s="57">
        <v>5184763.58</v>
      </c>
      <c r="H15" s="57">
        <v>21973.23</v>
      </c>
      <c r="I15" s="61">
        <v>3833663.64</v>
      </c>
      <c r="J15" s="63">
        <v>3298533.87</v>
      </c>
      <c r="K15" s="63">
        <v>3154407.69</v>
      </c>
      <c r="L15" s="63">
        <v>4140310.93</v>
      </c>
      <c r="M15" s="63">
        <v>4681719.9800000004</v>
      </c>
      <c r="N15" s="63">
        <v>10654175.93</v>
      </c>
      <c r="O15" s="63">
        <v>492948.94</v>
      </c>
      <c r="P15" s="63">
        <v>7092133.75</v>
      </c>
      <c r="Q15" s="63">
        <v>939100.49</v>
      </c>
      <c r="R15" s="63">
        <v>5716301.7699999996</v>
      </c>
      <c r="S15" s="63">
        <v>6669255.7800000003</v>
      </c>
      <c r="T15" s="63">
        <v>219892.08</v>
      </c>
      <c r="U15" s="63">
        <v>6686993.3099999996</v>
      </c>
      <c r="V15" s="63">
        <v>3960480.47</v>
      </c>
      <c r="W15" s="63">
        <v>9591471.7599999998</v>
      </c>
      <c r="X15" s="63">
        <v>13316189.83</v>
      </c>
      <c r="Y15" s="63">
        <v>14826696.02</v>
      </c>
      <c r="Z15" s="63">
        <v>12548314.640000001</v>
      </c>
      <c r="AA15" s="63">
        <v>7785016.1299999999</v>
      </c>
      <c r="AB15" s="63">
        <v>11252963.1</v>
      </c>
      <c r="AC15" s="63">
        <v>10026501.42</v>
      </c>
      <c r="AD15" s="63">
        <v>16599088.67</v>
      </c>
      <c r="AE15" s="63">
        <v>18058559.289999999</v>
      </c>
      <c r="AF15" s="63">
        <v>15587123.460000001</v>
      </c>
      <c r="AG15" s="63">
        <v>7944635.9900000002</v>
      </c>
      <c r="AH15" s="63">
        <v>11820022.880000001</v>
      </c>
      <c r="AI15" s="63">
        <v>8657655.1099999994</v>
      </c>
      <c r="AJ15" s="63">
        <v>5967745.0700000003</v>
      </c>
      <c r="AK15" s="63">
        <v>2957815.02</v>
      </c>
      <c r="AL15" s="63">
        <v>5981075.6500000004</v>
      </c>
      <c r="AM15" s="63">
        <v>6892573.9900000002</v>
      </c>
      <c r="AN15" s="63">
        <v>8536964.3800000008</v>
      </c>
      <c r="AO15" s="63">
        <v>9968869.2699999996</v>
      </c>
      <c r="AP15" s="63">
        <v>7994223.21</v>
      </c>
      <c r="AQ15" s="63">
        <v>10291880.49</v>
      </c>
      <c r="AR15" s="63">
        <v>1115283.8600000001</v>
      </c>
      <c r="AS15" s="63">
        <v>4691168.3899999997</v>
      </c>
      <c r="AT15" s="63">
        <v>4166853.54</v>
      </c>
      <c r="AU15" s="63">
        <v>6421097.79</v>
      </c>
      <c r="AV15" s="63">
        <v>10230840.27</v>
      </c>
      <c r="AW15" s="63">
        <v>11042045.109999999</v>
      </c>
      <c r="AX15" s="63">
        <v>10573123.779999999</v>
      </c>
      <c r="AY15" s="63">
        <v>18439352.420000002</v>
      </c>
      <c r="AZ15" s="63">
        <v>12723091.050000001</v>
      </c>
      <c r="BA15" s="63">
        <v>13535979</v>
      </c>
      <c r="BB15" s="63">
        <v>11392514</v>
      </c>
      <c r="BC15" s="63">
        <v>5826010</v>
      </c>
      <c r="BD15" s="63">
        <v>19100656</v>
      </c>
      <c r="BE15" s="63">
        <v>6631768</v>
      </c>
      <c r="BF15" s="63">
        <v>5352121</v>
      </c>
      <c r="BG15" s="63">
        <v>9348337</v>
      </c>
      <c r="BH15" s="63">
        <v>6451462</v>
      </c>
      <c r="BI15" s="63">
        <v>10077429</v>
      </c>
      <c r="BJ15" s="63">
        <v>15424892</v>
      </c>
      <c r="BK15" s="63">
        <v>11096639</v>
      </c>
      <c r="BL15" s="63">
        <v>5411657</v>
      </c>
      <c r="BM15" s="63">
        <v>16387944</v>
      </c>
      <c r="BN15" s="63">
        <v>13626867</v>
      </c>
    </row>
    <row r="16" spans="1:66" x14ac:dyDescent="0.25">
      <c r="A16" s="56" t="s">
        <v>109</v>
      </c>
      <c r="B16" s="57">
        <v>970585.01</v>
      </c>
      <c r="C16" s="57">
        <v>401115.43</v>
      </c>
      <c r="D16" s="57">
        <v>696297.87</v>
      </c>
      <c r="E16" s="57">
        <v>1466980.38</v>
      </c>
      <c r="F16" s="58">
        <v>580022.72</v>
      </c>
      <c r="G16" s="58">
        <v>1658188.31</v>
      </c>
      <c r="H16" s="58">
        <v>761316.18</v>
      </c>
      <c r="I16" s="61">
        <v>109659.7</v>
      </c>
      <c r="J16" s="63">
        <v>725831.63</v>
      </c>
      <c r="K16" s="63">
        <v>34631.75</v>
      </c>
      <c r="L16" s="63">
        <v>1490088.53</v>
      </c>
      <c r="M16" s="63">
        <v>592976.93000000005</v>
      </c>
      <c r="N16" s="63">
        <v>1680455.55</v>
      </c>
      <c r="O16" s="63">
        <v>754711.13</v>
      </c>
      <c r="P16" s="63">
        <v>374349.15</v>
      </c>
      <c r="Q16" s="63">
        <v>349010.47</v>
      </c>
      <c r="R16" s="63">
        <v>733669.08</v>
      </c>
      <c r="S16" s="63">
        <v>597511.12</v>
      </c>
      <c r="T16" s="63">
        <v>384610.5</v>
      </c>
      <c r="U16" s="63">
        <v>19514.61</v>
      </c>
      <c r="V16" s="63">
        <v>1096327.6299999999</v>
      </c>
      <c r="W16" s="63">
        <v>0</v>
      </c>
      <c r="X16" s="63">
        <v>0</v>
      </c>
      <c r="Y16" s="63">
        <v>49462.400000000001</v>
      </c>
      <c r="Z16" s="63">
        <v>0</v>
      </c>
      <c r="AA16" s="63">
        <v>1835122.51</v>
      </c>
      <c r="AB16" s="63">
        <v>0</v>
      </c>
      <c r="AC16" s="63">
        <v>256851.23</v>
      </c>
      <c r="AD16" s="63">
        <v>472978.58</v>
      </c>
      <c r="AE16" s="63">
        <v>587197.80000000005</v>
      </c>
      <c r="AF16" s="63">
        <v>47128.4</v>
      </c>
      <c r="AG16" s="63">
        <v>0</v>
      </c>
      <c r="AH16" s="63">
        <v>0</v>
      </c>
      <c r="AI16" s="63">
        <v>27226.32</v>
      </c>
      <c r="AJ16" s="63">
        <v>0</v>
      </c>
      <c r="AK16" s="63">
        <v>0</v>
      </c>
      <c r="AL16" s="63">
        <v>0</v>
      </c>
      <c r="AM16" s="63">
        <v>50</v>
      </c>
      <c r="AN16" s="63">
        <v>8089927.2400000002</v>
      </c>
      <c r="AO16" s="63">
        <v>280224.67</v>
      </c>
      <c r="AP16" s="63">
        <v>1862207.5</v>
      </c>
      <c r="AQ16" s="63">
        <v>0</v>
      </c>
      <c r="AR16" s="63">
        <v>601716.17000000004</v>
      </c>
      <c r="AS16" s="63">
        <v>0</v>
      </c>
      <c r="AT16" s="63">
        <v>988813.21</v>
      </c>
      <c r="AU16" s="63">
        <v>0</v>
      </c>
      <c r="AV16" s="63">
        <v>0</v>
      </c>
      <c r="AW16" s="63">
        <v>1042871.22</v>
      </c>
      <c r="AX16" s="63">
        <v>592234.66</v>
      </c>
      <c r="AY16" s="63">
        <v>118992.27</v>
      </c>
      <c r="AZ16" s="63">
        <v>1367655.89</v>
      </c>
      <c r="BA16" s="63">
        <v>842651</v>
      </c>
      <c r="BB16" s="63">
        <v>3660241</v>
      </c>
      <c r="BC16" s="63">
        <v>1547618</v>
      </c>
      <c r="BD16" s="63">
        <v>15428</v>
      </c>
      <c r="BE16" s="63">
        <v>282481</v>
      </c>
      <c r="BF16" s="63">
        <v>0</v>
      </c>
      <c r="BG16" s="63">
        <v>113635</v>
      </c>
      <c r="BH16" s="63">
        <v>220157</v>
      </c>
      <c r="BI16" s="63">
        <v>215402</v>
      </c>
      <c r="BJ16" s="63">
        <v>305426</v>
      </c>
      <c r="BK16" s="63">
        <v>185051</v>
      </c>
      <c r="BL16" s="63">
        <v>277064</v>
      </c>
      <c r="BM16" s="63">
        <v>0</v>
      </c>
      <c r="BN16" s="63">
        <v>2024841</v>
      </c>
    </row>
    <row r="17" spans="1:66" x14ac:dyDescent="0.25">
      <c r="A17" s="56" t="s">
        <v>23</v>
      </c>
      <c r="B17" s="57">
        <v>0</v>
      </c>
      <c r="C17" s="57">
        <v>0</v>
      </c>
      <c r="D17" s="57">
        <v>0</v>
      </c>
      <c r="E17" s="58">
        <v>0</v>
      </c>
      <c r="F17" s="57">
        <v>0</v>
      </c>
      <c r="G17" s="57">
        <v>0</v>
      </c>
      <c r="H17" s="57">
        <v>0</v>
      </c>
      <c r="I17" s="61">
        <v>0</v>
      </c>
      <c r="J17" s="63">
        <v>0</v>
      </c>
      <c r="K17" s="63">
        <v>0</v>
      </c>
      <c r="L17" s="63">
        <v>0</v>
      </c>
      <c r="M17" s="63">
        <v>61186.03</v>
      </c>
      <c r="N17" s="63">
        <v>0</v>
      </c>
      <c r="O17" s="63">
        <v>0</v>
      </c>
      <c r="P17" s="63">
        <v>115909.32</v>
      </c>
      <c r="Q17" s="63">
        <v>0</v>
      </c>
      <c r="R17" s="63">
        <v>0</v>
      </c>
      <c r="S17" s="63">
        <v>0</v>
      </c>
      <c r="T17" s="63">
        <v>127199.26</v>
      </c>
      <c r="U17" s="63">
        <v>0</v>
      </c>
      <c r="V17" s="63">
        <v>59574.3</v>
      </c>
      <c r="W17" s="63">
        <v>71792.740000000005</v>
      </c>
      <c r="X17" s="63">
        <v>0</v>
      </c>
      <c r="Y17" s="63">
        <v>0</v>
      </c>
      <c r="Z17" s="63">
        <v>66985.58</v>
      </c>
      <c r="AA17" s="63">
        <v>0</v>
      </c>
      <c r="AB17" s="63">
        <v>0</v>
      </c>
      <c r="AC17" s="63">
        <v>0</v>
      </c>
      <c r="AD17" s="63">
        <v>66972.63</v>
      </c>
      <c r="AE17" s="63">
        <v>0</v>
      </c>
      <c r="AF17" s="63">
        <v>0</v>
      </c>
      <c r="AG17" s="63">
        <v>0</v>
      </c>
      <c r="AH17" s="63">
        <v>77648.73</v>
      </c>
      <c r="AI17" s="63">
        <v>0</v>
      </c>
      <c r="AJ17" s="63">
        <v>19790.990000000002</v>
      </c>
      <c r="AK17" s="63">
        <v>116796.32</v>
      </c>
      <c r="AL17" s="63">
        <v>78059.31</v>
      </c>
      <c r="AM17" s="63">
        <v>0</v>
      </c>
      <c r="AN17" s="63">
        <v>77590.320000000007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135354.65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67104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</row>
    <row r="18" spans="1:66" x14ac:dyDescent="0.25">
      <c r="A18" s="59" t="s">
        <v>110</v>
      </c>
      <c r="B18" s="57">
        <v>0</v>
      </c>
      <c r="C18" s="57">
        <v>0</v>
      </c>
      <c r="D18" s="57">
        <v>330579.75</v>
      </c>
      <c r="E18" s="57">
        <v>0</v>
      </c>
      <c r="F18" s="57">
        <v>0</v>
      </c>
      <c r="G18" s="57">
        <v>0</v>
      </c>
      <c r="H18" s="57">
        <v>0</v>
      </c>
      <c r="I18" s="61">
        <v>0</v>
      </c>
      <c r="J18" s="63">
        <v>0</v>
      </c>
      <c r="K18" s="63">
        <v>0</v>
      </c>
      <c r="L18" s="63">
        <v>11314.12</v>
      </c>
      <c r="M18" s="63">
        <v>0</v>
      </c>
      <c r="N18" s="63">
        <v>226285.23</v>
      </c>
      <c r="O18" s="63">
        <v>0</v>
      </c>
      <c r="P18" s="63">
        <v>189896.22</v>
      </c>
      <c r="Q18" s="63">
        <v>0</v>
      </c>
      <c r="R18" s="63">
        <v>0</v>
      </c>
      <c r="S18" s="63">
        <v>172465.87</v>
      </c>
      <c r="T18" s="63">
        <v>263919.68</v>
      </c>
      <c r="U18" s="63">
        <v>160404.68</v>
      </c>
      <c r="V18" s="63">
        <v>0</v>
      </c>
      <c r="W18" s="63">
        <v>0</v>
      </c>
      <c r="X18" s="63">
        <v>0</v>
      </c>
      <c r="Y18" s="63">
        <v>0</v>
      </c>
      <c r="Z18" s="63">
        <v>291262.56</v>
      </c>
      <c r="AA18" s="63">
        <v>0</v>
      </c>
      <c r="AB18" s="63">
        <v>34968.129999999997</v>
      </c>
      <c r="AC18" s="63">
        <v>341346.43</v>
      </c>
      <c r="AD18" s="63">
        <v>40881.19</v>
      </c>
      <c r="AE18" s="63">
        <v>350983.37</v>
      </c>
      <c r="AF18" s="63">
        <v>0</v>
      </c>
      <c r="AG18" s="63">
        <v>154200.47</v>
      </c>
      <c r="AH18" s="63">
        <v>0</v>
      </c>
      <c r="AI18" s="63">
        <v>0</v>
      </c>
      <c r="AJ18" s="63">
        <v>0</v>
      </c>
      <c r="AK18" s="63">
        <v>48284.86</v>
      </c>
      <c r="AL18" s="63">
        <v>0</v>
      </c>
      <c r="AM18" s="63">
        <v>129362.6</v>
      </c>
      <c r="AN18" s="63">
        <v>135110.57999999999</v>
      </c>
      <c r="AO18" s="63">
        <v>144812.89000000001</v>
      </c>
      <c r="AP18" s="63">
        <v>90475.5</v>
      </c>
      <c r="AQ18" s="63">
        <v>127449.65</v>
      </c>
      <c r="AR18" s="63">
        <v>135164.97</v>
      </c>
      <c r="AS18" s="63">
        <v>0</v>
      </c>
      <c r="AT18" s="63">
        <v>0</v>
      </c>
      <c r="AU18" s="63">
        <v>0</v>
      </c>
      <c r="AV18" s="63">
        <v>0</v>
      </c>
      <c r="AW18" s="63">
        <v>160997.1</v>
      </c>
      <c r="AX18" s="63">
        <v>115978.61</v>
      </c>
      <c r="AY18" s="63">
        <v>0</v>
      </c>
      <c r="AZ18" s="63">
        <v>254973.22</v>
      </c>
      <c r="BA18" s="63">
        <v>0</v>
      </c>
      <c r="BB18" s="63">
        <v>136429</v>
      </c>
      <c r="BC18" s="63">
        <v>0</v>
      </c>
      <c r="BD18" s="63">
        <v>121378</v>
      </c>
      <c r="BE18" s="63">
        <v>145100</v>
      </c>
      <c r="BF18" s="63">
        <v>0</v>
      </c>
      <c r="BG18" s="63">
        <v>19170</v>
      </c>
      <c r="BH18" s="63">
        <v>169609</v>
      </c>
      <c r="BI18" s="63">
        <v>15975</v>
      </c>
      <c r="BJ18" s="63">
        <v>265180</v>
      </c>
      <c r="BK18" s="63">
        <v>0</v>
      </c>
      <c r="BL18" s="63">
        <v>193710</v>
      </c>
      <c r="BM18" s="63">
        <v>199141</v>
      </c>
      <c r="BN18" s="63">
        <v>0</v>
      </c>
    </row>
    <row r="19" spans="1:66" x14ac:dyDescent="0.25">
      <c r="A19" s="56" t="s">
        <v>111</v>
      </c>
      <c r="B19" s="57">
        <v>0</v>
      </c>
      <c r="C19" s="57">
        <v>0</v>
      </c>
      <c r="D19" s="57">
        <v>0</v>
      </c>
      <c r="E19" s="57">
        <v>0</v>
      </c>
      <c r="F19" s="58">
        <v>0</v>
      </c>
      <c r="G19" s="58">
        <v>0</v>
      </c>
      <c r="H19" s="58">
        <v>0</v>
      </c>
      <c r="I19" s="61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16595.36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</row>
    <row r="20" spans="1:66" x14ac:dyDescent="0.25">
      <c r="A20" s="56" t="s">
        <v>44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</row>
    <row r="21" spans="1:66" x14ac:dyDescent="0.25">
      <c r="A21" s="56" t="s">
        <v>112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63">
        <v>349145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</row>
    <row r="22" spans="1:66" x14ac:dyDescent="0.25">
      <c r="A22" s="56" t="s">
        <v>93</v>
      </c>
      <c r="B22" s="57">
        <v>100731.75</v>
      </c>
      <c r="C22" s="57">
        <v>63155.38</v>
      </c>
      <c r="D22" s="57">
        <v>0</v>
      </c>
      <c r="E22" s="57">
        <v>104355.19</v>
      </c>
      <c r="F22" s="57">
        <v>0</v>
      </c>
      <c r="G22" s="57">
        <v>100439.2</v>
      </c>
      <c r="H22" s="57">
        <v>198541.98</v>
      </c>
      <c r="I22" s="61">
        <v>195805.17</v>
      </c>
      <c r="J22" s="63">
        <v>106337.45</v>
      </c>
      <c r="K22" s="63">
        <v>105440.87</v>
      </c>
      <c r="L22" s="63">
        <v>106273.8</v>
      </c>
      <c r="M22" s="63">
        <v>103825.8</v>
      </c>
      <c r="N22" s="63">
        <v>0</v>
      </c>
      <c r="O22" s="63">
        <v>0</v>
      </c>
      <c r="P22" s="63">
        <v>103967.7</v>
      </c>
      <c r="Q22" s="63">
        <v>0</v>
      </c>
      <c r="R22" s="63">
        <v>103123.07</v>
      </c>
      <c r="S22" s="63">
        <v>0</v>
      </c>
      <c r="T22" s="63">
        <v>0</v>
      </c>
      <c r="U22" s="63">
        <v>0</v>
      </c>
      <c r="V22" s="63">
        <v>214037.21</v>
      </c>
      <c r="W22" s="63">
        <v>0</v>
      </c>
      <c r="X22" s="63">
        <v>0</v>
      </c>
      <c r="Y22" s="63">
        <v>0</v>
      </c>
      <c r="Z22" s="63">
        <v>0</v>
      </c>
      <c r="AA22" s="63">
        <v>107751.39</v>
      </c>
      <c r="AB22" s="63">
        <v>107626.93</v>
      </c>
      <c r="AC22" s="63">
        <v>0</v>
      </c>
      <c r="AD22" s="63">
        <v>96248.83</v>
      </c>
      <c r="AE22" s="63">
        <v>0</v>
      </c>
      <c r="AF22" s="63">
        <v>94871.65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113067.9</v>
      </c>
      <c r="AP22" s="63">
        <v>0</v>
      </c>
      <c r="AQ22" s="63">
        <v>0</v>
      </c>
      <c r="AR22" s="63">
        <v>229058.06</v>
      </c>
      <c r="AS22" s="63">
        <v>0</v>
      </c>
      <c r="AT22" s="63">
        <v>0</v>
      </c>
      <c r="AU22" s="63">
        <v>108017.19</v>
      </c>
      <c r="AV22" s="63">
        <v>0</v>
      </c>
      <c r="AW22" s="63">
        <v>0</v>
      </c>
      <c r="AX22" s="63">
        <v>113112.29</v>
      </c>
      <c r="AY22" s="63">
        <v>0</v>
      </c>
      <c r="AZ22" s="63">
        <v>112775.69</v>
      </c>
      <c r="BA22" s="63">
        <v>0</v>
      </c>
      <c r="BB22" s="63">
        <v>0</v>
      </c>
      <c r="BC22" s="63">
        <v>0</v>
      </c>
      <c r="BD22" s="63">
        <v>112654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111289</v>
      </c>
      <c r="BK22" s="63">
        <v>0</v>
      </c>
      <c r="BL22" s="63">
        <v>110036</v>
      </c>
      <c r="BM22" s="63">
        <v>108939</v>
      </c>
      <c r="BN22" s="63">
        <v>109213</v>
      </c>
    </row>
    <row r="23" spans="1:66" x14ac:dyDescent="0.25">
      <c r="A23" s="56" t="s">
        <v>45</v>
      </c>
      <c r="B23" s="57">
        <v>97738.9</v>
      </c>
      <c r="C23" s="57">
        <v>0</v>
      </c>
      <c r="D23" s="57">
        <v>0</v>
      </c>
      <c r="E23" s="57">
        <v>84723.56</v>
      </c>
      <c r="F23" s="57">
        <v>0</v>
      </c>
      <c r="G23" s="57">
        <v>0</v>
      </c>
      <c r="H23" s="57">
        <v>99228.81</v>
      </c>
      <c r="I23" s="61">
        <v>27933.98</v>
      </c>
      <c r="J23" s="63">
        <v>0</v>
      </c>
      <c r="K23" s="63">
        <v>0</v>
      </c>
      <c r="L23" s="63">
        <v>67567.5</v>
      </c>
      <c r="M23" s="63">
        <v>0</v>
      </c>
      <c r="N23" s="63">
        <v>0</v>
      </c>
      <c r="O23" s="63">
        <v>0</v>
      </c>
      <c r="P23" s="63">
        <v>30917.03</v>
      </c>
      <c r="Q23" s="63">
        <v>0</v>
      </c>
      <c r="R23" s="63">
        <v>54160.76</v>
      </c>
      <c r="S23" s="63">
        <v>0</v>
      </c>
      <c r="T23" s="63">
        <v>0</v>
      </c>
      <c r="U23" s="63">
        <v>121725.83</v>
      </c>
      <c r="V23" s="63">
        <v>0</v>
      </c>
      <c r="W23" s="63">
        <v>0</v>
      </c>
      <c r="X23" s="63">
        <v>0</v>
      </c>
      <c r="Y23" s="63">
        <v>0</v>
      </c>
      <c r="Z23" s="63">
        <v>2201.36</v>
      </c>
      <c r="AA23" s="63">
        <v>0</v>
      </c>
      <c r="AB23" s="63">
        <v>225584.7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10.8</v>
      </c>
      <c r="AL23" s="63">
        <v>279150</v>
      </c>
      <c r="AM23" s="63">
        <v>0</v>
      </c>
      <c r="AN23" s="63">
        <v>85536</v>
      </c>
      <c r="AO23" s="63">
        <v>0</v>
      </c>
      <c r="AP23" s="63">
        <v>0</v>
      </c>
      <c r="AQ23" s="63">
        <v>49920</v>
      </c>
      <c r="AR23" s="63">
        <v>0</v>
      </c>
      <c r="AS23" s="63">
        <v>0</v>
      </c>
      <c r="AT23" s="63">
        <v>1839.18</v>
      </c>
      <c r="AU23" s="63">
        <v>0</v>
      </c>
      <c r="AV23" s="63">
        <v>0</v>
      </c>
      <c r="AW23" s="63">
        <v>0</v>
      </c>
      <c r="AX23" s="63">
        <v>0</v>
      </c>
      <c r="AY23" s="63">
        <v>28320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39720</v>
      </c>
    </row>
    <row r="24" spans="1:66" x14ac:dyDescent="0.25">
      <c r="A24" s="56" t="s">
        <v>27</v>
      </c>
      <c r="B24" s="57">
        <v>6307493.2800000003</v>
      </c>
      <c r="C24" s="57">
        <v>1503214.08</v>
      </c>
      <c r="D24" s="57">
        <v>12353972.130000001</v>
      </c>
      <c r="E24" s="57">
        <v>1697710.87</v>
      </c>
      <c r="F24" s="58">
        <v>0</v>
      </c>
      <c r="G24" s="58">
        <v>1570113.48</v>
      </c>
      <c r="H24" s="58">
        <v>45532.56</v>
      </c>
      <c r="I24" s="61">
        <v>1629606.07</v>
      </c>
      <c r="J24" s="63">
        <v>549368.52</v>
      </c>
      <c r="K24" s="63">
        <v>387944.18</v>
      </c>
      <c r="L24" s="63">
        <v>687674.02</v>
      </c>
      <c r="M24" s="63">
        <v>1953465.89</v>
      </c>
      <c r="N24" s="63">
        <v>3341837</v>
      </c>
      <c r="O24" s="63">
        <v>947629.03</v>
      </c>
      <c r="P24" s="63">
        <v>3737757.28</v>
      </c>
      <c r="Q24" s="63">
        <v>1103841.24</v>
      </c>
      <c r="R24" s="63">
        <v>1149114.1200000001</v>
      </c>
      <c r="S24" s="63">
        <v>5121328.87</v>
      </c>
      <c r="T24" s="63">
        <v>1416682.96</v>
      </c>
      <c r="U24" s="63">
        <v>5688949.6699999999</v>
      </c>
      <c r="V24" s="63">
        <v>125020.26</v>
      </c>
      <c r="W24" s="63">
        <v>434994.06</v>
      </c>
      <c r="X24" s="63">
        <v>16730868.73</v>
      </c>
      <c r="Y24" s="63">
        <v>4295857.49</v>
      </c>
      <c r="Z24" s="63">
        <v>8340551.9699999997</v>
      </c>
      <c r="AA24" s="63">
        <v>983134.21</v>
      </c>
      <c r="AB24" s="63">
        <v>4768398.74</v>
      </c>
      <c r="AC24" s="63">
        <v>13496383.609999999</v>
      </c>
      <c r="AD24" s="63">
        <v>970330.79</v>
      </c>
      <c r="AE24" s="63">
        <v>15319457.24</v>
      </c>
      <c r="AF24" s="63">
        <v>27636709.710000001</v>
      </c>
      <c r="AG24" s="63">
        <v>2830786.49</v>
      </c>
      <c r="AH24" s="63">
        <v>502884.42</v>
      </c>
      <c r="AI24" s="63">
        <v>0</v>
      </c>
      <c r="AJ24" s="63">
        <v>1365141.11</v>
      </c>
      <c r="AK24" s="63">
        <v>2269650.6800000002</v>
      </c>
      <c r="AL24" s="63">
        <v>3112837.43</v>
      </c>
      <c r="AM24" s="63">
        <v>11798542.630000001</v>
      </c>
      <c r="AN24" s="63">
        <v>5839739.6299999999</v>
      </c>
      <c r="AO24" s="63">
        <v>8128010.0700000003</v>
      </c>
      <c r="AP24" s="63">
        <v>359774.93</v>
      </c>
      <c r="AQ24" s="63">
        <v>3509357.15</v>
      </c>
      <c r="AR24" s="63">
        <v>4751620.8899999997</v>
      </c>
      <c r="AS24" s="63">
        <v>914857.33</v>
      </c>
      <c r="AT24" s="63">
        <v>3397864.68</v>
      </c>
      <c r="AU24" s="63">
        <v>0</v>
      </c>
      <c r="AV24" s="63">
        <v>681695.79</v>
      </c>
      <c r="AW24" s="63">
        <v>3758303.41</v>
      </c>
      <c r="AX24" s="63">
        <v>2237991.19</v>
      </c>
      <c r="AY24" s="63">
        <v>1514334.16</v>
      </c>
      <c r="AZ24" s="63">
        <v>17523975.84</v>
      </c>
      <c r="BA24" s="63">
        <v>3928390</v>
      </c>
      <c r="BB24" s="63">
        <v>226487</v>
      </c>
      <c r="BC24" s="63">
        <v>6718154</v>
      </c>
      <c r="BD24" s="63">
        <v>2195499</v>
      </c>
      <c r="BE24" s="63">
        <v>4827395</v>
      </c>
      <c r="BF24" s="63">
        <v>1183261</v>
      </c>
      <c r="BG24" s="63">
        <v>1156144</v>
      </c>
      <c r="BH24" s="63">
        <v>0</v>
      </c>
      <c r="BI24" s="63">
        <v>20259063</v>
      </c>
      <c r="BJ24" s="63">
        <v>4770492</v>
      </c>
      <c r="BK24" s="63">
        <v>1730738</v>
      </c>
      <c r="BL24" s="63">
        <v>5851168</v>
      </c>
      <c r="BM24" s="63">
        <v>20024943</v>
      </c>
      <c r="BN24" s="63">
        <v>2388153</v>
      </c>
    </row>
    <row r="25" spans="1:66" x14ac:dyDescent="0.25">
      <c r="A25" s="56" t="s">
        <v>113</v>
      </c>
      <c r="B25" s="57">
        <v>0</v>
      </c>
      <c r="C25" s="57">
        <v>0</v>
      </c>
      <c r="D25" s="57">
        <v>0</v>
      </c>
      <c r="E25" s="57">
        <v>37530</v>
      </c>
      <c r="F25" s="58">
        <v>0</v>
      </c>
      <c r="G25" s="58">
        <v>0</v>
      </c>
      <c r="H25" s="58">
        <v>0</v>
      </c>
      <c r="I25" s="61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</row>
    <row r="26" spans="1:66" x14ac:dyDescent="0.25">
      <c r="A26" s="56" t="s">
        <v>114</v>
      </c>
      <c r="B26" s="57">
        <v>0</v>
      </c>
      <c r="C26" s="57">
        <v>0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61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35040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</row>
    <row r="27" spans="1:66" x14ac:dyDescent="0.25">
      <c r="A27" s="56" t="s">
        <v>46</v>
      </c>
      <c r="B27" s="57">
        <v>0</v>
      </c>
      <c r="C27" s="57">
        <v>2060789.85</v>
      </c>
      <c r="D27" s="57">
        <v>2542340.17</v>
      </c>
      <c r="E27" s="57">
        <v>0</v>
      </c>
      <c r="F27" s="57">
        <v>192038.38</v>
      </c>
      <c r="G27" s="57">
        <v>992891.83</v>
      </c>
      <c r="H27" s="57">
        <v>0</v>
      </c>
      <c r="I27" s="61">
        <v>1648472.82</v>
      </c>
      <c r="J27" s="63">
        <v>1022168.32</v>
      </c>
      <c r="K27" s="63">
        <v>0</v>
      </c>
      <c r="L27" s="63">
        <v>0</v>
      </c>
      <c r="M27" s="63">
        <v>0</v>
      </c>
      <c r="N27" s="63">
        <v>31278.18</v>
      </c>
      <c r="O27" s="63">
        <v>1529373.59</v>
      </c>
      <c r="P27" s="63">
        <v>1525081.24</v>
      </c>
      <c r="Q27" s="63">
        <v>0</v>
      </c>
      <c r="R27" s="63">
        <v>2025047.28</v>
      </c>
      <c r="S27" s="63">
        <v>934132.14</v>
      </c>
      <c r="T27" s="63">
        <v>3377.19</v>
      </c>
      <c r="U27" s="63">
        <v>2341416.7599999998</v>
      </c>
      <c r="V27" s="63">
        <v>0</v>
      </c>
      <c r="W27" s="63">
        <v>1400618.79</v>
      </c>
      <c r="X27" s="63">
        <v>205100.85</v>
      </c>
      <c r="Y27" s="63">
        <v>158899.66</v>
      </c>
      <c r="Z27" s="63">
        <v>1963018.09</v>
      </c>
      <c r="AA27" s="63">
        <v>0</v>
      </c>
      <c r="AB27" s="63">
        <v>4185123.93</v>
      </c>
      <c r="AC27" s="63">
        <v>0</v>
      </c>
      <c r="AD27" s="63">
        <v>2210941.7599999998</v>
      </c>
      <c r="AE27" s="63">
        <v>1451226.32</v>
      </c>
      <c r="AF27" s="63">
        <v>0</v>
      </c>
      <c r="AG27" s="63">
        <v>173078.43</v>
      </c>
      <c r="AH27" s="63">
        <v>2826798.03</v>
      </c>
      <c r="AI27" s="63">
        <v>0</v>
      </c>
      <c r="AJ27" s="63">
        <v>1004848.24</v>
      </c>
      <c r="AK27" s="63">
        <v>1639495.12</v>
      </c>
      <c r="AL27" s="63">
        <v>0</v>
      </c>
      <c r="AM27" s="63">
        <v>1609958.8</v>
      </c>
      <c r="AN27" s="63">
        <v>1262042.28</v>
      </c>
      <c r="AO27" s="63">
        <v>0</v>
      </c>
      <c r="AP27" s="63">
        <v>1145524.32</v>
      </c>
      <c r="AQ27" s="63">
        <v>1569299.35</v>
      </c>
      <c r="AR27" s="63">
        <v>1408288.32</v>
      </c>
      <c r="AS27" s="63">
        <v>1053722.0900000001</v>
      </c>
      <c r="AT27" s="63">
        <v>69059.520000000004</v>
      </c>
      <c r="AU27" s="63">
        <v>10000</v>
      </c>
      <c r="AV27" s="63">
        <v>0</v>
      </c>
      <c r="AW27" s="63">
        <v>0</v>
      </c>
      <c r="AX27" s="63">
        <v>0</v>
      </c>
      <c r="AY27" s="63">
        <v>1279709.26</v>
      </c>
      <c r="AZ27" s="63">
        <v>1634182.16</v>
      </c>
      <c r="BA27" s="63">
        <v>1494381</v>
      </c>
      <c r="BB27" s="63">
        <v>0</v>
      </c>
      <c r="BC27" s="63">
        <v>1313861</v>
      </c>
      <c r="BD27" s="63">
        <v>1352471</v>
      </c>
      <c r="BE27" s="63">
        <v>11000</v>
      </c>
      <c r="BF27" s="63">
        <v>970882</v>
      </c>
      <c r="BG27" s="63">
        <v>0</v>
      </c>
      <c r="BH27" s="63">
        <v>1285359</v>
      </c>
      <c r="BI27" s="63">
        <v>0</v>
      </c>
      <c r="BJ27" s="63">
        <v>1112335</v>
      </c>
      <c r="BK27" s="63">
        <v>1179507</v>
      </c>
      <c r="BL27" s="63">
        <v>0</v>
      </c>
      <c r="BM27" s="63">
        <v>1132415</v>
      </c>
      <c r="BN27" s="63">
        <v>1166595</v>
      </c>
    </row>
    <row r="28" spans="1:66" x14ac:dyDescent="0.25">
      <c r="A28" s="56" t="s">
        <v>115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61">
        <v>0</v>
      </c>
      <c r="J28" s="63">
        <v>0</v>
      </c>
      <c r="K28" s="63">
        <v>0</v>
      </c>
      <c r="L28" s="63">
        <v>21690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24838.65</v>
      </c>
      <c r="AC28" s="63">
        <v>0</v>
      </c>
      <c r="AD28" s="63">
        <v>0</v>
      </c>
      <c r="AE28" s="63">
        <v>81513.240000000005</v>
      </c>
      <c r="AF28" s="63">
        <v>24330.74</v>
      </c>
      <c r="AG28" s="63">
        <v>0</v>
      </c>
      <c r="AH28" s="63">
        <v>44443.9</v>
      </c>
      <c r="AI28" s="63">
        <v>24337.75</v>
      </c>
      <c r="AJ28" s="63">
        <v>57875.29</v>
      </c>
      <c r="AK28" s="63">
        <v>31636.38</v>
      </c>
      <c r="AL28" s="63">
        <v>0</v>
      </c>
      <c r="AM28" s="63">
        <v>0</v>
      </c>
      <c r="AN28" s="63">
        <v>24566.21</v>
      </c>
      <c r="AO28" s="63">
        <v>0</v>
      </c>
      <c r="AP28" s="63">
        <v>0</v>
      </c>
      <c r="AQ28" s="63">
        <v>0</v>
      </c>
      <c r="AR28" s="63">
        <v>0</v>
      </c>
      <c r="AS28" s="63">
        <v>35332.42</v>
      </c>
      <c r="AT28" s="63">
        <v>0</v>
      </c>
      <c r="AU28" s="63">
        <v>26962.27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</row>
    <row r="29" spans="1:66" x14ac:dyDescent="0.25">
      <c r="A29" s="56" t="s">
        <v>116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61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16963.189999999999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</row>
    <row r="30" spans="1:66" x14ac:dyDescent="0.25">
      <c r="A30" s="56" t="s">
        <v>117</v>
      </c>
      <c r="B30" s="57">
        <v>0</v>
      </c>
      <c r="C30" s="57">
        <v>0</v>
      </c>
      <c r="D30" s="57">
        <v>0</v>
      </c>
      <c r="E30" s="58">
        <v>0</v>
      </c>
      <c r="F30" s="57">
        <v>0</v>
      </c>
      <c r="G30" s="57">
        <v>0</v>
      </c>
      <c r="H30" s="57">
        <v>0</v>
      </c>
      <c r="I30" s="61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  <c r="AZ30" s="63">
        <v>0</v>
      </c>
      <c r="BA30" s="63">
        <v>563990</v>
      </c>
      <c r="BB30" s="63">
        <v>0</v>
      </c>
      <c r="BC30" s="63"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</row>
    <row r="31" spans="1:66" x14ac:dyDescent="0.25">
      <c r="A31" s="56" t="s">
        <v>47</v>
      </c>
      <c r="B31" s="57">
        <v>0</v>
      </c>
      <c r="C31" s="57">
        <v>0</v>
      </c>
      <c r="D31" s="57">
        <v>0</v>
      </c>
      <c r="E31" s="57">
        <v>0</v>
      </c>
      <c r="F31" s="58">
        <v>0</v>
      </c>
      <c r="G31" s="57">
        <v>0</v>
      </c>
      <c r="H31" s="57">
        <v>0</v>
      </c>
      <c r="I31" s="61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126658.68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252801.46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</row>
    <row r="32" spans="1:66" x14ac:dyDescent="0.25">
      <c r="A32" s="56" t="s">
        <v>118</v>
      </c>
      <c r="B32" s="57">
        <v>15937454.880000001</v>
      </c>
      <c r="C32" s="57">
        <v>14006512.039999999</v>
      </c>
      <c r="D32" s="57">
        <v>4818818.42</v>
      </c>
      <c r="E32" s="57">
        <v>0</v>
      </c>
      <c r="F32" s="57">
        <v>0</v>
      </c>
      <c r="G32" s="57">
        <v>0</v>
      </c>
      <c r="H32" s="57">
        <v>0</v>
      </c>
      <c r="I32" s="61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294562.17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2599602.1</v>
      </c>
      <c r="Y32" s="63">
        <v>9197283.8000000007</v>
      </c>
      <c r="Z32" s="63">
        <v>12723763.289999999</v>
      </c>
      <c r="AA32" s="63">
        <v>10724166.76</v>
      </c>
      <c r="AB32" s="63">
        <v>4723902.51</v>
      </c>
      <c r="AC32" s="63">
        <v>485500.74</v>
      </c>
      <c r="AD32" s="63">
        <v>0</v>
      </c>
      <c r="AE32" s="63">
        <v>0</v>
      </c>
      <c r="AF32" s="63">
        <v>306720</v>
      </c>
      <c r="AG32" s="63">
        <v>0</v>
      </c>
      <c r="AH32" s="63">
        <v>0</v>
      </c>
      <c r="AI32" s="63">
        <v>630820.34</v>
      </c>
      <c r="AJ32" s="63">
        <v>19002518.539999999</v>
      </c>
      <c r="AK32" s="63">
        <v>28831794.02</v>
      </c>
      <c r="AL32" s="63">
        <v>36397984.439999998</v>
      </c>
      <c r="AM32" s="63">
        <v>26316895.600000001</v>
      </c>
      <c r="AN32" s="63">
        <v>20341294.039999999</v>
      </c>
      <c r="AO32" s="63">
        <v>578015.15</v>
      </c>
      <c r="AP32" s="63">
        <v>25700</v>
      </c>
      <c r="AQ32" s="63">
        <v>0</v>
      </c>
      <c r="AR32" s="63">
        <v>11648.01</v>
      </c>
      <c r="AS32" s="63">
        <v>0</v>
      </c>
      <c r="AT32" s="63">
        <v>0</v>
      </c>
      <c r="AU32" s="63">
        <v>1266966.6200000001</v>
      </c>
      <c r="AV32" s="63">
        <v>16371061.42</v>
      </c>
      <c r="AW32" s="63">
        <v>22943347.010000002</v>
      </c>
      <c r="AX32" s="63">
        <v>37313378.789999999</v>
      </c>
      <c r="AY32" s="63">
        <v>29105104.82</v>
      </c>
      <c r="AZ32" s="63">
        <v>15045734.68</v>
      </c>
      <c r="BA32" s="63">
        <v>1003462</v>
      </c>
      <c r="BB32" s="63">
        <v>42748</v>
      </c>
      <c r="BC32" s="63">
        <v>0</v>
      </c>
      <c r="BD32" s="63">
        <v>0</v>
      </c>
      <c r="BE32" s="63">
        <v>0</v>
      </c>
      <c r="BF32" s="63">
        <v>0</v>
      </c>
      <c r="BG32" s="63">
        <v>955567</v>
      </c>
      <c r="BH32" s="63">
        <v>14316535</v>
      </c>
      <c r="BI32" s="63">
        <v>22762813</v>
      </c>
      <c r="BJ32" s="63">
        <v>27047944</v>
      </c>
      <c r="BK32" s="63">
        <v>22177366</v>
      </c>
      <c r="BL32" s="63">
        <v>13991446</v>
      </c>
      <c r="BM32" s="63">
        <v>865627</v>
      </c>
      <c r="BN32" s="63">
        <v>4507</v>
      </c>
    </row>
    <row r="33" spans="1:66" x14ac:dyDescent="0.25">
      <c r="A33" s="56" t="s">
        <v>76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61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54353.54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</row>
    <row r="34" spans="1:66" x14ac:dyDescent="0.25">
      <c r="A34" s="56" t="s">
        <v>94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61">
        <v>56364.98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80490.570000000007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38004.379999999997</v>
      </c>
      <c r="AF34" s="63">
        <v>0</v>
      </c>
      <c r="AG34" s="63">
        <v>71778.36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73168.7</v>
      </c>
      <c r="AQ34" s="63">
        <v>0</v>
      </c>
      <c r="AR34" s="63">
        <v>62247.35</v>
      </c>
      <c r="AS34" s="63">
        <v>0</v>
      </c>
      <c r="AT34" s="63">
        <v>0</v>
      </c>
      <c r="AU34" s="63">
        <v>54594.46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61187</v>
      </c>
      <c r="BB34" s="63">
        <v>0</v>
      </c>
      <c r="BC34" s="63">
        <v>0</v>
      </c>
      <c r="BD34" s="63">
        <v>0</v>
      </c>
      <c r="BE34" s="63">
        <v>0</v>
      </c>
      <c r="BF34" s="63">
        <v>60716</v>
      </c>
      <c r="BG34" s="63">
        <v>0</v>
      </c>
      <c r="BH34" s="63">
        <v>0</v>
      </c>
      <c r="BI34" s="63"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</row>
    <row r="35" spans="1:66" x14ac:dyDescent="0.25">
      <c r="A35" s="56" t="s">
        <v>48</v>
      </c>
      <c r="B35" s="57">
        <v>0</v>
      </c>
      <c r="C35" s="57">
        <v>0</v>
      </c>
      <c r="D35" s="57">
        <v>0</v>
      </c>
      <c r="E35" s="58">
        <v>112001.62</v>
      </c>
      <c r="F35" s="58">
        <v>0</v>
      </c>
      <c r="G35" s="58">
        <v>0</v>
      </c>
      <c r="H35" s="58">
        <v>56594.12</v>
      </c>
      <c r="I35" s="61">
        <v>0</v>
      </c>
      <c r="J35" s="63">
        <v>0</v>
      </c>
      <c r="K35" s="63">
        <v>0</v>
      </c>
      <c r="L35" s="63">
        <v>16000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63763.32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146656.79999999999</v>
      </c>
      <c r="AP35" s="63">
        <v>75252.58</v>
      </c>
      <c r="AQ35" s="63">
        <v>71943.179999999993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v>5675</v>
      </c>
      <c r="BJ35" s="63">
        <v>0</v>
      </c>
      <c r="BK35" s="63">
        <v>0</v>
      </c>
      <c r="BL35" s="63">
        <v>642</v>
      </c>
      <c r="BM35" s="63">
        <v>0</v>
      </c>
      <c r="BN35" s="63">
        <v>0</v>
      </c>
    </row>
    <row r="36" spans="1:66" x14ac:dyDescent="0.25">
      <c r="A36" s="56" t="s">
        <v>40</v>
      </c>
      <c r="B36" s="57">
        <v>3081520.45</v>
      </c>
      <c r="C36" s="57">
        <v>0</v>
      </c>
      <c r="D36" s="57">
        <v>3313859.16</v>
      </c>
      <c r="E36" s="58">
        <v>2902236.4</v>
      </c>
      <c r="F36" s="57">
        <v>67538.38</v>
      </c>
      <c r="G36" s="57">
        <v>2276184.2000000002</v>
      </c>
      <c r="H36" s="57">
        <v>216402.78</v>
      </c>
      <c r="I36" s="61">
        <v>2228701.7000000002</v>
      </c>
      <c r="J36" s="63">
        <v>268042.18</v>
      </c>
      <c r="K36" s="63">
        <v>2122143.09</v>
      </c>
      <c r="L36" s="63">
        <v>2459872.4</v>
      </c>
      <c r="M36" s="63">
        <v>397940.83</v>
      </c>
      <c r="N36" s="63">
        <v>1137331.2</v>
      </c>
      <c r="O36" s="63">
        <v>84822</v>
      </c>
      <c r="P36" s="63">
        <v>3453365.42</v>
      </c>
      <c r="Q36" s="63">
        <v>3190530.13</v>
      </c>
      <c r="R36" s="63">
        <v>676085.91</v>
      </c>
      <c r="S36" s="63">
        <v>834110</v>
      </c>
      <c r="T36" s="63">
        <v>2346391.7000000002</v>
      </c>
      <c r="U36" s="63">
        <v>322058.06</v>
      </c>
      <c r="V36" s="63">
        <v>0</v>
      </c>
      <c r="W36" s="63">
        <v>0</v>
      </c>
      <c r="X36" s="63">
        <v>6560</v>
      </c>
      <c r="Y36" s="63">
        <v>5737380.7999999998</v>
      </c>
      <c r="Z36" s="63">
        <v>384684</v>
      </c>
      <c r="AA36" s="63">
        <v>952716.01</v>
      </c>
      <c r="AB36" s="63">
        <v>2811032.12</v>
      </c>
      <c r="AC36" s="63">
        <v>3238203.89</v>
      </c>
      <c r="AD36" s="63">
        <v>167132.4</v>
      </c>
      <c r="AE36" s="63">
        <v>341954.95</v>
      </c>
      <c r="AF36" s="63">
        <v>703659.13</v>
      </c>
      <c r="AG36" s="63">
        <v>0</v>
      </c>
      <c r="AH36" s="63">
        <v>749867.8</v>
      </c>
      <c r="AI36" s="63">
        <v>63396</v>
      </c>
      <c r="AJ36" s="63">
        <v>2954643.8</v>
      </c>
      <c r="AK36" s="63">
        <v>248629.02</v>
      </c>
      <c r="AL36" s="63">
        <v>1740301.48</v>
      </c>
      <c r="AM36" s="63">
        <v>2417967.85</v>
      </c>
      <c r="AN36" s="63">
        <v>2250280.06</v>
      </c>
      <c r="AO36" s="63">
        <v>363769.82</v>
      </c>
      <c r="AP36" s="63">
        <v>140515.26999999999</v>
      </c>
      <c r="AQ36" s="63">
        <v>2002055.37</v>
      </c>
      <c r="AR36" s="63">
        <v>249400.57</v>
      </c>
      <c r="AS36" s="63">
        <v>1435592.26</v>
      </c>
      <c r="AT36" s="63">
        <v>423023.51</v>
      </c>
      <c r="AU36" s="63">
        <v>0</v>
      </c>
      <c r="AV36" s="63">
        <v>0</v>
      </c>
      <c r="AW36" s="63">
        <v>775863.6</v>
      </c>
      <c r="AX36" s="63">
        <v>216309.9</v>
      </c>
      <c r="AY36" s="63">
        <v>450656.2</v>
      </c>
      <c r="AZ36" s="63">
        <v>1037269.53</v>
      </c>
      <c r="BA36" s="63">
        <v>696441</v>
      </c>
      <c r="BB36" s="63">
        <v>112155</v>
      </c>
      <c r="BC36" s="63">
        <v>0</v>
      </c>
      <c r="BD36" s="63">
        <v>208041</v>
      </c>
      <c r="BE36" s="63">
        <v>565791</v>
      </c>
      <c r="BF36" s="63">
        <v>0</v>
      </c>
      <c r="BG36" s="63">
        <v>512142</v>
      </c>
      <c r="BH36" s="63">
        <v>1053882</v>
      </c>
      <c r="BI36" s="63">
        <v>0</v>
      </c>
      <c r="BJ36" s="63">
        <v>3342650</v>
      </c>
      <c r="BK36" s="63">
        <v>1185774</v>
      </c>
      <c r="BL36" s="63">
        <v>1343875</v>
      </c>
      <c r="BM36" s="63">
        <v>0</v>
      </c>
      <c r="BN36" s="63">
        <v>1671045</v>
      </c>
    </row>
    <row r="37" spans="1:66" x14ac:dyDescent="0.25">
      <c r="A37" s="56" t="s">
        <v>95</v>
      </c>
      <c r="B37" s="57">
        <v>0</v>
      </c>
      <c r="C37" s="57">
        <v>0</v>
      </c>
      <c r="D37" s="57">
        <v>0</v>
      </c>
      <c r="E37" s="57">
        <v>0</v>
      </c>
      <c r="F37" s="58">
        <v>0</v>
      </c>
      <c r="G37" s="58">
        <v>0</v>
      </c>
      <c r="H37" s="58">
        <v>0</v>
      </c>
      <c r="I37" s="64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62000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</row>
    <row r="38" spans="1:66" x14ac:dyDescent="0.25">
      <c r="A38" s="56" t="s">
        <v>96</v>
      </c>
      <c r="B38" s="63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</row>
    <row r="39" spans="1:66" x14ac:dyDescent="0.25">
      <c r="A39" s="56" t="s">
        <v>119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</row>
    <row r="40" spans="1:66" x14ac:dyDescent="0.25">
      <c r="A40" s="56" t="s">
        <v>97</v>
      </c>
      <c r="B40" s="63">
        <v>0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</row>
    <row r="41" spans="1:66" x14ac:dyDescent="0.25">
      <c r="A41" s="56" t="s">
        <v>120</v>
      </c>
      <c r="B41" s="57">
        <v>0</v>
      </c>
      <c r="C41" s="57">
        <v>0</v>
      </c>
      <c r="D41" s="57">
        <v>0</v>
      </c>
      <c r="E41" s="57">
        <v>0</v>
      </c>
      <c r="F41" s="58">
        <v>0</v>
      </c>
      <c r="G41" s="57">
        <v>0</v>
      </c>
      <c r="H41" s="57">
        <v>0</v>
      </c>
      <c r="I41" s="64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16991.86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</row>
    <row r="42" spans="1:66" x14ac:dyDescent="0.25">
      <c r="A42" s="56" t="s">
        <v>80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64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21122.42</v>
      </c>
      <c r="AG42" s="63">
        <v>36503.83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4000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</row>
    <row r="43" spans="1:66" x14ac:dyDescent="0.25">
      <c r="A43" s="56" t="s">
        <v>98</v>
      </c>
      <c r="B43" s="57">
        <v>0</v>
      </c>
      <c r="C43" s="57">
        <v>0</v>
      </c>
      <c r="D43" s="57">
        <v>376844.66</v>
      </c>
      <c r="E43" s="57">
        <v>0</v>
      </c>
      <c r="F43" s="57">
        <v>0</v>
      </c>
      <c r="G43" s="57">
        <v>0</v>
      </c>
      <c r="H43" s="57">
        <v>0</v>
      </c>
      <c r="I43" s="64">
        <v>0</v>
      </c>
      <c r="J43" s="63">
        <v>0</v>
      </c>
      <c r="K43" s="63">
        <v>0</v>
      </c>
      <c r="L43" s="63">
        <v>170188.34</v>
      </c>
      <c r="M43" s="63">
        <v>174670.8</v>
      </c>
      <c r="N43" s="63">
        <v>0</v>
      </c>
      <c r="O43" s="63">
        <v>0</v>
      </c>
      <c r="P43" s="63">
        <v>0</v>
      </c>
      <c r="Q43" s="63">
        <v>332600.43</v>
      </c>
      <c r="R43" s="63">
        <v>0</v>
      </c>
      <c r="S43" s="63">
        <v>0</v>
      </c>
      <c r="T43" s="63">
        <v>0</v>
      </c>
      <c r="U43" s="63">
        <v>530155.99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</row>
    <row r="44" spans="1:66" x14ac:dyDescent="0.25">
      <c r="A44" s="56" t="s">
        <v>29</v>
      </c>
      <c r="B44" s="57">
        <v>0</v>
      </c>
      <c r="C44" s="57">
        <v>0</v>
      </c>
      <c r="D44" s="57">
        <v>0</v>
      </c>
      <c r="E44" s="57">
        <v>0</v>
      </c>
      <c r="F44" s="58">
        <v>0</v>
      </c>
      <c r="G44" s="57">
        <v>0</v>
      </c>
      <c r="H44" s="57">
        <v>0</v>
      </c>
      <c r="I44" s="64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21342.3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326235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71429.58</v>
      </c>
      <c r="BA44" s="63">
        <v>0</v>
      </c>
      <c r="BB44" s="63">
        <v>0</v>
      </c>
      <c r="BC44" s="63">
        <v>71415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27545</v>
      </c>
    </row>
    <row r="45" spans="1:66" x14ac:dyDescent="0.25">
      <c r="A45" s="56" t="s">
        <v>121</v>
      </c>
      <c r="B45" s="57">
        <v>0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64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27146.23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32979.18</v>
      </c>
      <c r="AC45" s="63">
        <v>54990.98</v>
      </c>
      <c r="AD45" s="63">
        <v>0</v>
      </c>
      <c r="AE45" s="63">
        <v>0</v>
      </c>
      <c r="AF45" s="63">
        <v>76079.58</v>
      </c>
      <c r="AG45" s="63">
        <v>21692.34</v>
      </c>
      <c r="AH45" s="63">
        <v>22920.66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</row>
    <row r="46" spans="1:66" x14ac:dyDescent="0.25">
      <c r="A46" s="56" t="s">
        <v>122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</row>
    <row r="47" spans="1:66" x14ac:dyDescent="0.25">
      <c r="A47" s="56" t="s">
        <v>123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61980</v>
      </c>
      <c r="BI47" s="63">
        <v>0</v>
      </c>
      <c r="BJ47" s="63">
        <v>0</v>
      </c>
      <c r="BK47" s="63">
        <v>0</v>
      </c>
      <c r="BL47" s="63">
        <v>0</v>
      </c>
      <c r="BM47" s="63">
        <v>63707</v>
      </c>
      <c r="BN47" s="63">
        <v>0</v>
      </c>
    </row>
    <row r="48" spans="1:66" x14ac:dyDescent="0.25">
      <c r="A48" s="56" t="s">
        <v>18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64">
        <v>0</v>
      </c>
      <c r="J48" s="63">
        <v>0</v>
      </c>
      <c r="K48" s="63">
        <v>0</v>
      </c>
      <c r="L48" s="63">
        <v>57999.49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11493.28</v>
      </c>
      <c r="S48" s="63">
        <v>0</v>
      </c>
      <c r="T48" s="63">
        <v>117567.61</v>
      </c>
      <c r="U48" s="63">
        <v>7964.28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</row>
    <row r="49" spans="1:66" x14ac:dyDescent="0.25">
      <c r="A49" s="56" t="s">
        <v>99</v>
      </c>
      <c r="B49" s="57">
        <v>0</v>
      </c>
      <c r="C49" s="57">
        <v>0</v>
      </c>
      <c r="D49" s="57">
        <v>3000</v>
      </c>
      <c r="E49" s="58">
        <v>0</v>
      </c>
      <c r="F49" s="57">
        <v>0</v>
      </c>
      <c r="G49" s="57">
        <v>0</v>
      </c>
      <c r="H49" s="57">
        <v>0</v>
      </c>
      <c r="I49" s="64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2185</v>
      </c>
      <c r="AC49" s="63">
        <v>0</v>
      </c>
      <c r="AD49" s="63">
        <v>3000</v>
      </c>
      <c r="AE49" s="63">
        <v>0</v>
      </c>
      <c r="AF49" s="63">
        <v>0</v>
      </c>
      <c r="AG49" s="63">
        <v>0</v>
      </c>
      <c r="AH49" s="63">
        <v>0</v>
      </c>
      <c r="AI49" s="63">
        <v>50390.91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</row>
    <row r="50" spans="1:66" x14ac:dyDescent="0.25">
      <c r="A50" s="56" t="s">
        <v>124</v>
      </c>
      <c r="B50" s="57">
        <v>0</v>
      </c>
      <c r="C50" s="57">
        <v>0</v>
      </c>
      <c r="D50" s="57">
        <v>0</v>
      </c>
      <c r="E50" s="57">
        <v>334760</v>
      </c>
      <c r="F50" s="57">
        <v>0</v>
      </c>
      <c r="G50" s="57">
        <v>0</v>
      </c>
      <c r="H50" s="57">
        <v>0</v>
      </c>
      <c r="I50" s="64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</row>
    <row r="51" spans="1:66" x14ac:dyDescent="0.25">
      <c r="A51" s="56" t="s">
        <v>49</v>
      </c>
      <c r="B51" s="57">
        <v>0</v>
      </c>
      <c r="C51" s="57">
        <v>0</v>
      </c>
      <c r="D51" s="57">
        <v>0</v>
      </c>
      <c r="E51" s="58">
        <v>0</v>
      </c>
      <c r="F51" s="57">
        <v>0</v>
      </c>
      <c r="G51" s="57">
        <v>4294161.7</v>
      </c>
      <c r="H51" s="57">
        <v>8476419.0199999996</v>
      </c>
      <c r="I51" s="64">
        <v>0</v>
      </c>
      <c r="J51" s="63">
        <v>12004982.380000001</v>
      </c>
      <c r="K51" s="63">
        <v>3780382.7200000002</v>
      </c>
      <c r="L51" s="63">
        <v>5727503.3899999997</v>
      </c>
      <c r="M51" s="63">
        <v>4363839.5999999996</v>
      </c>
      <c r="N51" s="63">
        <v>5460020</v>
      </c>
      <c r="O51" s="63">
        <v>0</v>
      </c>
      <c r="P51" s="63">
        <v>6491709.8200000003</v>
      </c>
      <c r="Q51" s="63">
        <v>6517520.7300000004</v>
      </c>
      <c r="R51" s="63">
        <v>17923656.32</v>
      </c>
      <c r="S51" s="63">
        <v>16339629.33</v>
      </c>
      <c r="T51" s="63">
        <v>29823126.84</v>
      </c>
      <c r="U51" s="63">
        <v>14367858.119999999</v>
      </c>
      <c r="V51" s="63">
        <v>0</v>
      </c>
      <c r="W51" s="63">
        <v>16045606.52</v>
      </c>
      <c r="X51" s="63">
        <v>0</v>
      </c>
      <c r="Y51" s="63">
        <v>16237020.199999999</v>
      </c>
      <c r="Z51" s="63">
        <v>15728567.5</v>
      </c>
      <c r="AA51" s="63">
        <v>20686913.079999998</v>
      </c>
      <c r="AB51" s="63">
        <v>0</v>
      </c>
      <c r="AC51" s="63">
        <v>11779757.970000001</v>
      </c>
      <c r="AD51" s="63">
        <v>0</v>
      </c>
      <c r="AE51" s="63">
        <v>0</v>
      </c>
      <c r="AF51" s="63">
        <v>0</v>
      </c>
      <c r="AG51" s="63">
        <v>5066761.24</v>
      </c>
      <c r="AH51" s="63">
        <v>17292619.84</v>
      </c>
      <c r="AI51" s="63">
        <v>0</v>
      </c>
      <c r="AJ51" s="63">
        <v>6384024.5300000003</v>
      </c>
      <c r="AK51" s="63">
        <v>19150373.390000001</v>
      </c>
      <c r="AL51" s="63">
        <v>5791.2</v>
      </c>
      <c r="AM51" s="63">
        <v>0</v>
      </c>
      <c r="AN51" s="63">
        <v>12202062.529999999</v>
      </c>
      <c r="AO51" s="63">
        <v>0</v>
      </c>
      <c r="AP51" s="63">
        <v>3768944.76</v>
      </c>
      <c r="AQ51" s="63">
        <v>0</v>
      </c>
      <c r="AR51" s="63">
        <v>10974937.43</v>
      </c>
      <c r="AS51" s="63">
        <v>3133090.08</v>
      </c>
      <c r="AT51" s="63">
        <v>1458705.75</v>
      </c>
      <c r="AU51" s="63">
        <v>10150804.66</v>
      </c>
      <c r="AV51" s="63">
        <v>11332528.77</v>
      </c>
      <c r="AW51" s="63">
        <v>0</v>
      </c>
      <c r="AX51" s="63">
        <v>10144871.42</v>
      </c>
      <c r="AY51" s="63">
        <v>7382008.79</v>
      </c>
      <c r="AZ51" s="63">
        <v>0</v>
      </c>
      <c r="BA51" s="63">
        <v>0</v>
      </c>
      <c r="BB51" s="63">
        <v>0</v>
      </c>
      <c r="BC51" s="63">
        <v>5879965</v>
      </c>
      <c r="BD51" s="63">
        <v>0</v>
      </c>
      <c r="BE51" s="63">
        <v>0</v>
      </c>
      <c r="BF51" s="63">
        <v>16552086</v>
      </c>
      <c r="BG51" s="63">
        <v>0</v>
      </c>
      <c r="BH51" s="63">
        <v>14223372</v>
      </c>
      <c r="BI51" s="63">
        <v>0</v>
      </c>
      <c r="BJ51" s="63">
        <v>10696284</v>
      </c>
      <c r="BK51" s="63">
        <v>0</v>
      </c>
      <c r="BL51" s="63">
        <v>9073571</v>
      </c>
      <c r="BM51" s="63">
        <v>0</v>
      </c>
      <c r="BN51" s="63">
        <v>8104695</v>
      </c>
    </row>
    <row r="52" spans="1:66" x14ac:dyDescent="0.25">
      <c r="A52" s="56" t="s">
        <v>31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64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122824.4</v>
      </c>
      <c r="AL52" s="63">
        <v>0</v>
      </c>
      <c r="AM52" s="63">
        <v>0</v>
      </c>
      <c r="AN52" s="63">
        <v>81130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</row>
    <row r="53" spans="1:66" x14ac:dyDescent="0.25">
      <c r="A53" s="56" t="s">
        <v>32</v>
      </c>
      <c r="B53" s="57">
        <v>0</v>
      </c>
      <c r="C53" s="57">
        <v>0</v>
      </c>
      <c r="D53" s="57">
        <v>0</v>
      </c>
      <c r="E53" s="58">
        <v>0</v>
      </c>
      <c r="F53" s="57">
        <v>0</v>
      </c>
      <c r="G53" s="57">
        <v>0</v>
      </c>
      <c r="H53" s="57">
        <v>0</v>
      </c>
      <c r="I53" s="64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54565.83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</row>
    <row r="54" spans="1:66" x14ac:dyDescent="0.25">
      <c r="A54" s="56" t="s">
        <v>83</v>
      </c>
      <c r="B54" s="57">
        <v>0</v>
      </c>
      <c r="C54" s="57">
        <v>0</v>
      </c>
      <c r="D54" s="57">
        <v>0</v>
      </c>
      <c r="E54" s="57">
        <v>105504.72</v>
      </c>
      <c r="F54" s="57">
        <v>0</v>
      </c>
      <c r="G54" s="57">
        <v>0</v>
      </c>
      <c r="H54" s="57">
        <v>0</v>
      </c>
      <c r="I54" s="64">
        <v>0</v>
      </c>
      <c r="J54" s="63">
        <v>261002.09</v>
      </c>
      <c r="K54" s="63">
        <v>0</v>
      </c>
      <c r="L54" s="63">
        <v>0</v>
      </c>
      <c r="M54" s="63">
        <v>0</v>
      </c>
      <c r="N54" s="63">
        <v>0</v>
      </c>
      <c r="O54" s="63">
        <v>255674.96</v>
      </c>
      <c r="P54" s="63">
        <v>492177.01</v>
      </c>
      <c r="Q54" s="63">
        <v>194968.81</v>
      </c>
      <c r="R54" s="63">
        <v>183830.05</v>
      </c>
      <c r="S54" s="63">
        <v>56861</v>
      </c>
      <c r="T54" s="63">
        <v>0</v>
      </c>
      <c r="U54" s="63">
        <v>143485.71</v>
      </c>
      <c r="V54" s="63">
        <v>201453.24</v>
      </c>
      <c r="W54" s="63">
        <v>50929.88</v>
      </c>
      <c r="X54" s="63">
        <v>335812.05</v>
      </c>
      <c r="Y54" s="63">
        <v>0</v>
      </c>
      <c r="Z54" s="63">
        <v>35278.31</v>
      </c>
      <c r="AA54" s="63">
        <v>434147.08</v>
      </c>
      <c r="AB54" s="63">
        <v>148266.57</v>
      </c>
      <c r="AC54" s="63">
        <v>566988.19999999995</v>
      </c>
      <c r="AD54" s="63">
        <v>846517.21</v>
      </c>
      <c r="AE54" s="63">
        <v>471964.53</v>
      </c>
      <c r="AF54" s="63">
        <v>186613.79</v>
      </c>
      <c r="AG54" s="63">
        <v>248396.93</v>
      </c>
      <c r="AH54" s="63">
        <v>246310.68</v>
      </c>
      <c r="AI54" s="63">
        <v>0</v>
      </c>
      <c r="AJ54" s="63">
        <v>107478.93</v>
      </c>
      <c r="AK54" s="63">
        <v>0</v>
      </c>
      <c r="AL54" s="63">
        <v>0</v>
      </c>
      <c r="AM54" s="63">
        <v>33745.040000000001</v>
      </c>
      <c r="AN54" s="63">
        <v>0</v>
      </c>
      <c r="AO54" s="63">
        <v>236087.47</v>
      </c>
      <c r="AP54" s="63">
        <v>240182.44</v>
      </c>
      <c r="AQ54" s="63">
        <v>0</v>
      </c>
      <c r="AR54" s="63">
        <v>1131483.07</v>
      </c>
      <c r="AS54" s="63">
        <v>198548.19</v>
      </c>
      <c r="AT54" s="63">
        <v>507050.62</v>
      </c>
      <c r="AU54" s="63">
        <v>243855.77</v>
      </c>
      <c r="AV54" s="63">
        <v>0</v>
      </c>
      <c r="AW54" s="63">
        <v>699485.4</v>
      </c>
      <c r="AX54" s="63">
        <v>812259.66</v>
      </c>
      <c r="AY54" s="63">
        <v>112283.64</v>
      </c>
      <c r="AZ54" s="63">
        <v>187647.1</v>
      </c>
      <c r="BA54" s="63">
        <v>0</v>
      </c>
      <c r="BB54" s="63">
        <v>0</v>
      </c>
      <c r="BC54" s="63">
        <v>122255</v>
      </c>
      <c r="BD54" s="63">
        <v>105791</v>
      </c>
      <c r="BE54" s="63">
        <v>0</v>
      </c>
      <c r="BF54" s="63">
        <v>0</v>
      </c>
      <c r="BG54" s="63">
        <v>4003</v>
      </c>
      <c r="BH54" s="63">
        <v>0</v>
      </c>
      <c r="BI54" s="63">
        <v>0</v>
      </c>
      <c r="BJ54" s="63">
        <v>691889</v>
      </c>
      <c r="BK54" s="63">
        <v>0</v>
      </c>
      <c r="BL54" s="63">
        <v>649743</v>
      </c>
      <c r="BM54" s="63">
        <v>23003</v>
      </c>
      <c r="BN54" s="63">
        <v>0</v>
      </c>
    </row>
    <row r="55" spans="1:66" ht="13.5" customHeight="1" x14ac:dyDescent="0.25">
      <c r="A55" s="56" t="s">
        <v>50</v>
      </c>
      <c r="B55" s="57">
        <v>0</v>
      </c>
      <c r="C55" s="57">
        <v>0</v>
      </c>
      <c r="D55" s="57">
        <v>0</v>
      </c>
      <c r="E55" s="58">
        <v>378296.18</v>
      </c>
      <c r="F55" s="58">
        <v>0</v>
      </c>
      <c r="G55" s="58">
        <v>75612.070000000007</v>
      </c>
      <c r="H55" s="58">
        <v>150822.9</v>
      </c>
      <c r="I55" s="64">
        <v>47483.17</v>
      </c>
      <c r="J55" s="63">
        <v>0</v>
      </c>
      <c r="K55" s="63">
        <v>41911.31</v>
      </c>
      <c r="L55" s="63">
        <v>0</v>
      </c>
      <c r="M55" s="63">
        <v>0</v>
      </c>
      <c r="N55" s="63">
        <v>137833.04999999999</v>
      </c>
      <c r="O55" s="63">
        <v>75915.5</v>
      </c>
      <c r="P55" s="63">
        <v>0</v>
      </c>
      <c r="Q55" s="63">
        <v>0</v>
      </c>
      <c r="R55" s="63">
        <v>231309.14</v>
      </c>
      <c r="S55" s="63">
        <v>0</v>
      </c>
      <c r="T55" s="63">
        <v>0</v>
      </c>
      <c r="U55" s="63">
        <v>399052.92</v>
      </c>
      <c r="V55" s="63">
        <v>37888.370000000003</v>
      </c>
      <c r="W55" s="63">
        <v>5075.25</v>
      </c>
      <c r="X55" s="63">
        <v>0</v>
      </c>
      <c r="Y55" s="63">
        <v>0</v>
      </c>
      <c r="Z55" s="63">
        <v>60134.59</v>
      </c>
      <c r="AA55" s="63">
        <v>0</v>
      </c>
      <c r="AB55" s="63">
        <v>104820.43</v>
      </c>
      <c r="AC55" s="63">
        <v>142910.78</v>
      </c>
      <c r="AD55" s="63">
        <v>0</v>
      </c>
      <c r="AE55" s="63">
        <v>225453.15</v>
      </c>
      <c r="AF55" s="63">
        <v>122285.92</v>
      </c>
      <c r="AG55" s="63">
        <v>176798.66</v>
      </c>
      <c r="AH55" s="63">
        <v>0</v>
      </c>
      <c r="AI55" s="63">
        <v>28107.759999999998</v>
      </c>
      <c r="AJ55" s="63">
        <v>0</v>
      </c>
      <c r="AK55" s="63">
        <v>0</v>
      </c>
      <c r="AL55" s="63">
        <v>48266.69</v>
      </c>
      <c r="AM55" s="63">
        <v>0</v>
      </c>
      <c r="AN55" s="63">
        <v>0</v>
      </c>
      <c r="AO55" s="63">
        <v>0</v>
      </c>
      <c r="AP55" s="63">
        <v>0</v>
      </c>
      <c r="AQ55" s="63">
        <v>46266.41</v>
      </c>
      <c r="AR55" s="63">
        <v>290522.21999999997</v>
      </c>
      <c r="AS55" s="63">
        <v>0</v>
      </c>
      <c r="AT55" s="63">
        <v>0</v>
      </c>
      <c r="AU55" s="63">
        <v>0</v>
      </c>
      <c r="AV55" s="63">
        <v>60457.03</v>
      </c>
      <c r="AW55" s="63">
        <v>0</v>
      </c>
      <c r="AX55" s="63">
        <v>335356.40000000002</v>
      </c>
      <c r="AY55" s="63">
        <v>0</v>
      </c>
      <c r="AZ55" s="63">
        <v>0</v>
      </c>
      <c r="BA55" s="63">
        <v>23488</v>
      </c>
      <c r="BB55" s="63">
        <v>0</v>
      </c>
      <c r="BC55" s="63">
        <v>0</v>
      </c>
      <c r="BD55" s="63">
        <v>0</v>
      </c>
      <c r="BE55" s="63">
        <v>74003</v>
      </c>
      <c r="BF55" s="63">
        <v>96238</v>
      </c>
      <c r="BG55" s="63">
        <v>39944</v>
      </c>
      <c r="BH55" s="63">
        <v>101651</v>
      </c>
      <c r="BI55" s="63">
        <v>0</v>
      </c>
      <c r="BJ55" s="63">
        <v>606989</v>
      </c>
      <c r="BK55" s="63">
        <v>0</v>
      </c>
      <c r="BL55" s="63">
        <v>0</v>
      </c>
      <c r="BM55" s="63">
        <v>534979</v>
      </c>
      <c r="BN55" s="63">
        <v>181106</v>
      </c>
    </row>
    <row r="56" spans="1:66" x14ac:dyDescent="0.25">
      <c r="A56" s="56" t="s">
        <v>125</v>
      </c>
      <c r="B56" s="57">
        <v>10484.11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64">
        <v>0</v>
      </c>
      <c r="J56" s="63">
        <v>0</v>
      </c>
      <c r="K56" s="63">
        <v>0</v>
      </c>
      <c r="L56" s="63">
        <v>0</v>
      </c>
      <c r="M56" s="63">
        <v>854915.25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792334.5</v>
      </c>
      <c r="T56" s="63">
        <v>19266694.350000001</v>
      </c>
      <c r="U56" s="63">
        <v>0</v>
      </c>
      <c r="V56" s="63">
        <v>0</v>
      </c>
      <c r="W56" s="63">
        <v>0</v>
      </c>
      <c r="X56" s="63">
        <v>0</v>
      </c>
      <c r="Y56" s="63">
        <v>371558.82</v>
      </c>
      <c r="Z56" s="63">
        <v>0</v>
      </c>
      <c r="AA56" s="63">
        <v>74841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33250</v>
      </c>
      <c r="AH56" s="63">
        <v>0</v>
      </c>
      <c r="AI56" s="63">
        <v>0</v>
      </c>
      <c r="AJ56" s="63">
        <v>0</v>
      </c>
      <c r="AK56" s="63">
        <v>0</v>
      </c>
      <c r="AL56" s="63">
        <v>23076</v>
      </c>
      <c r="AM56" s="63">
        <v>7387.5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5054.6400000000003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</row>
    <row r="57" spans="1:66" x14ac:dyDescent="0.25">
      <c r="A57" s="56" t="s">
        <v>126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64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47846.16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17641.650000000001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</row>
    <row r="58" spans="1:66" x14ac:dyDescent="0.25">
      <c r="A58" s="56" t="s">
        <v>84</v>
      </c>
      <c r="B58" s="57">
        <v>0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64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65545.2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</row>
    <row r="59" spans="1:66" x14ac:dyDescent="0.25">
      <c r="A59" s="56" t="s">
        <v>85</v>
      </c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v>81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</row>
    <row r="60" spans="1:66" x14ac:dyDescent="0.25">
      <c r="A60" s="56" t="s">
        <v>127</v>
      </c>
      <c r="B60" s="57">
        <v>1134128.75</v>
      </c>
      <c r="C60" s="57">
        <v>200487.81</v>
      </c>
      <c r="D60" s="57">
        <v>250573.46</v>
      </c>
      <c r="E60" s="58">
        <v>596732.67000000004</v>
      </c>
      <c r="F60" s="58">
        <v>91050.36</v>
      </c>
      <c r="G60" s="58">
        <v>605721.41</v>
      </c>
      <c r="H60" s="58">
        <v>167148.35</v>
      </c>
      <c r="I60" s="64">
        <v>1284768.7</v>
      </c>
      <c r="J60" s="63">
        <v>82311.03</v>
      </c>
      <c r="K60" s="63">
        <v>503235.42</v>
      </c>
      <c r="L60" s="63">
        <v>735053.44</v>
      </c>
      <c r="M60" s="63">
        <v>0</v>
      </c>
      <c r="N60" s="63">
        <v>545339.32999999996</v>
      </c>
      <c r="O60" s="63">
        <v>41287.68</v>
      </c>
      <c r="P60" s="63">
        <v>766169.66</v>
      </c>
      <c r="Q60" s="63">
        <v>215665.15</v>
      </c>
      <c r="R60" s="63">
        <v>419806.53</v>
      </c>
      <c r="S60" s="63">
        <v>48272.4</v>
      </c>
      <c r="T60" s="63">
        <v>655756.55000000005</v>
      </c>
      <c r="U60" s="63">
        <v>172999.51</v>
      </c>
      <c r="V60" s="63">
        <v>361624.84</v>
      </c>
      <c r="W60" s="63">
        <v>32855.35</v>
      </c>
      <c r="X60" s="63">
        <v>132527.74</v>
      </c>
      <c r="Y60" s="63">
        <v>549866.39</v>
      </c>
      <c r="Z60" s="63">
        <v>656948.02</v>
      </c>
      <c r="AA60" s="63">
        <v>80727.23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85801.43</v>
      </c>
      <c r="AT60" s="63">
        <v>353175.48</v>
      </c>
      <c r="AU60" s="63">
        <v>0</v>
      </c>
      <c r="AV60" s="63">
        <v>364353.13</v>
      </c>
      <c r="AW60" s="63">
        <v>154981.65</v>
      </c>
      <c r="AX60" s="63">
        <v>0</v>
      </c>
      <c r="AY60" s="63">
        <v>0</v>
      </c>
      <c r="AZ60" s="63">
        <v>371414.48</v>
      </c>
      <c r="BA60" s="63">
        <v>0</v>
      </c>
      <c r="BB60" s="63">
        <v>0</v>
      </c>
      <c r="BC60" s="63">
        <v>0</v>
      </c>
      <c r="BD60" s="63">
        <v>369813</v>
      </c>
      <c r="BE60" s="63">
        <v>161129</v>
      </c>
      <c r="BF60" s="63">
        <v>0</v>
      </c>
      <c r="BG60" s="63">
        <v>0</v>
      </c>
      <c r="BH60" s="77">
        <v>0</v>
      </c>
      <c r="BI60" s="77">
        <v>0</v>
      </c>
      <c r="BJ60" s="77">
        <v>370225</v>
      </c>
      <c r="BK60" s="77">
        <v>0</v>
      </c>
      <c r="BL60" s="77">
        <v>0</v>
      </c>
      <c r="BM60" s="77">
        <v>0</v>
      </c>
      <c r="BN60" s="77">
        <v>169463</v>
      </c>
    </row>
    <row r="61" spans="1:66" x14ac:dyDescent="0.25">
      <c r="A61" s="56" t="s">
        <v>128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0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  <c r="AO61" s="77">
        <v>0</v>
      </c>
      <c r="AP61" s="77">
        <v>0</v>
      </c>
      <c r="AQ61" s="77">
        <v>0</v>
      </c>
      <c r="AR61" s="77">
        <v>0</v>
      </c>
      <c r="AS61" s="77">
        <v>0</v>
      </c>
      <c r="AT61" s="77">
        <v>0</v>
      </c>
      <c r="AU61" s="77">
        <v>0</v>
      </c>
      <c r="AV61" s="77">
        <v>0</v>
      </c>
      <c r="AW61" s="77">
        <v>0</v>
      </c>
      <c r="AX61" s="77">
        <v>0</v>
      </c>
      <c r="AY61" s="77">
        <v>0</v>
      </c>
      <c r="AZ61" s="77">
        <v>0</v>
      </c>
      <c r="BA61" s="77">
        <v>0</v>
      </c>
      <c r="BB61" s="77">
        <v>0</v>
      </c>
      <c r="BC61" s="77">
        <v>0</v>
      </c>
      <c r="BD61" s="77">
        <v>0</v>
      </c>
      <c r="BE61" s="77">
        <v>0</v>
      </c>
      <c r="BF61" s="77">
        <v>0</v>
      </c>
      <c r="BG61" s="77">
        <v>0</v>
      </c>
      <c r="BH61" s="78">
        <v>0</v>
      </c>
      <c r="BI61" s="78">
        <v>0</v>
      </c>
      <c r="BJ61" s="78">
        <v>0</v>
      </c>
      <c r="BK61" s="78">
        <v>0</v>
      </c>
      <c r="BL61" s="78">
        <v>0</v>
      </c>
      <c r="BM61" s="78">
        <v>0</v>
      </c>
      <c r="BN61" s="78">
        <v>0</v>
      </c>
    </row>
    <row r="62" spans="1:66" x14ac:dyDescent="0.25">
      <c r="A62" s="60" t="s">
        <v>100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79">
        <v>0</v>
      </c>
      <c r="J62" s="78">
        <v>0</v>
      </c>
      <c r="K62" s="78">
        <v>0</v>
      </c>
      <c r="L62" s="78">
        <v>21753.200000000001</v>
      </c>
      <c r="M62" s="78">
        <v>0</v>
      </c>
      <c r="N62" s="78">
        <v>0</v>
      </c>
      <c r="O62" s="78">
        <v>0</v>
      </c>
      <c r="P62" s="78">
        <v>39841.440000000002</v>
      </c>
      <c r="Q62" s="78">
        <v>0</v>
      </c>
      <c r="R62" s="78">
        <v>0</v>
      </c>
      <c r="S62" s="78">
        <v>0</v>
      </c>
      <c r="T62" s="78">
        <v>25528.86</v>
      </c>
      <c r="U62" s="78">
        <v>28729.48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112351.03</v>
      </c>
      <c r="AB62" s="78">
        <v>60708.6</v>
      </c>
      <c r="AC62" s="78">
        <v>26488.84</v>
      </c>
      <c r="AD62" s="78">
        <v>0</v>
      </c>
      <c r="AE62" s="78">
        <v>0</v>
      </c>
      <c r="AF62" s="78">
        <v>118583.24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63">
        <v>0</v>
      </c>
      <c r="BI62" s="63"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</row>
    <row r="63" spans="1:66" x14ac:dyDescent="0.25">
      <c r="A63" s="56" t="s">
        <v>129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64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15633.72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v>0</v>
      </c>
      <c r="BD63" s="63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v>0</v>
      </c>
      <c r="BJ63" s="63">
        <v>0</v>
      </c>
      <c r="BK63" s="63">
        <v>0</v>
      </c>
      <c r="BL63" s="63">
        <v>0</v>
      </c>
      <c r="BM63" s="63">
        <v>0</v>
      </c>
      <c r="BN63" s="63">
        <v>0</v>
      </c>
    </row>
    <row r="64" spans="1:66" x14ac:dyDescent="0.25">
      <c r="A64" s="56" t="s">
        <v>41</v>
      </c>
      <c r="B64" s="57">
        <v>0</v>
      </c>
      <c r="C64" s="57">
        <v>653772.65</v>
      </c>
      <c r="D64" s="57">
        <v>873992.02</v>
      </c>
      <c r="E64" s="57">
        <v>0</v>
      </c>
      <c r="F64" s="57">
        <v>0</v>
      </c>
      <c r="G64" s="57">
        <v>0</v>
      </c>
      <c r="H64" s="57">
        <v>425111.68</v>
      </c>
      <c r="I64" s="64">
        <v>0</v>
      </c>
      <c r="J64" s="63">
        <v>0</v>
      </c>
      <c r="K64" s="63">
        <v>0</v>
      </c>
      <c r="L64" s="63">
        <v>1099363.95</v>
      </c>
      <c r="M64" s="63">
        <v>0</v>
      </c>
      <c r="N64" s="63">
        <v>162610.12</v>
      </c>
      <c r="O64" s="63">
        <v>0</v>
      </c>
      <c r="P64" s="63">
        <v>367498.06</v>
      </c>
      <c r="Q64" s="63">
        <v>606086.34</v>
      </c>
      <c r="R64" s="63">
        <v>513234.84</v>
      </c>
      <c r="S64" s="63">
        <v>298893.92</v>
      </c>
      <c r="T64" s="63">
        <v>0</v>
      </c>
      <c r="U64" s="63">
        <v>464778.48</v>
      </c>
      <c r="V64" s="63">
        <v>984630.35</v>
      </c>
      <c r="W64" s="63">
        <v>0</v>
      </c>
      <c r="X64" s="63">
        <v>0</v>
      </c>
      <c r="Y64" s="63">
        <v>477457.22</v>
      </c>
      <c r="Z64" s="63">
        <v>2165203.2799999998</v>
      </c>
      <c r="AA64" s="63">
        <v>870056.18</v>
      </c>
      <c r="AB64" s="63">
        <v>876936.89</v>
      </c>
      <c r="AC64" s="63">
        <v>3330199.12</v>
      </c>
      <c r="AD64" s="63">
        <v>788345.01</v>
      </c>
      <c r="AE64" s="63">
        <v>1083987.05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515578.49</v>
      </c>
      <c r="AN64" s="63">
        <v>0</v>
      </c>
      <c r="AO64" s="63">
        <v>1166961.31</v>
      </c>
      <c r="AP64" s="63">
        <v>0</v>
      </c>
      <c r="AQ64" s="63">
        <v>396601.38</v>
      </c>
      <c r="AR64" s="63">
        <v>0</v>
      </c>
      <c r="AS64" s="63">
        <v>0</v>
      </c>
      <c r="AT64" s="63">
        <v>757634.88</v>
      </c>
      <c r="AU64" s="63">
        <v>0</v>
      </c>
      <c r="AV64" s="63">
        <v>0</v>
      </c>
      <c r="AW64" s="63">
        <v>438616.32000000001</v>
      </c>
      <c r="AX64" s="63">
        <v>2255647.2799999998</v>
      </c>
      <c r="AY64" s="63">
        <v>0</v>
      </c>
      <c r="AZ64" s="63">
        <v>976147.7</v>
      </c>
      <c r="BA64" s="63">
        <v>0</v>
      </c>
      <c r="BB64" s="63">
        <v>508808</v>
      </c>
      <c r="BC64" s="63">
        <v>0</v>
      </c>
      <c r="BD64" s="63">
        <v>753357</v>
      </c>
      <c r="BE64" s="63">
        <v>0</v>
      </c>
      <c r="BF64" s="63">
        <v>0</v>
      </c>
      <c r="BG64" s="63">
        <v>0</v>
      </c>
      <c r="BH64" s="63">
        <v>919741</v>
      </c>
      <c r="BI64" s="63">
        <v>0</v>
      </c>
      <c r="BJ64" s="63">
        <v>581166</v>
      </c>
      <c r="BK64" s="63">
        <v>348840</v>
      </c>
      <c r="BL64" s="63">
        <v>1200420</v>
      </c>
      <c r="BM64" s="63">
        <v>1192235</v>
      </c>
      <c r="BN64" s="63">
        <v>817398</v>
      </c>
    </row>
    <row r="65" spans="1:66" x14ac:dyDescent="0.25">
      <c r="A65" s="56" t="s">
        <v>86</v>
      </c>
      <c r="B65" s="57">
        <v>0</v>
      </c>
      <c r="C65" s="57">
        <v>0</v>
      </c>
      <c r="D65" s="57">
        <v>0</v>
      </c>
      <c r="E65" s="57">
        <v>197984.17</v>
      </c>
      <c r="F65" s="57">
        <v>620088.66</v>
      </c>
      <c r="G65" s="57">
        <v>0</v>
      </c>
      <c r="H65" s="57">
        <v>310029.89</v>
      </c>
      <c r="I65" s="64">
        <v>0</v>
      </c>
      <c r="J65" s="63">
        <v>0</v>
      </c>
      <c r="K65" s="63">
        <v>0</v>
      </c>
      <c r="L65" s="63">
        <v>43384.800000000003</v>
      </c>
      <c r="M65" s="63">
        <v>183883.62</v>
      </c>
      <c r="N65" s="63">
        <v>0</v>
      </c>
      <c r="O65" s="63">
        <v>0</v>
      </c>
      <c r="P65" s="63">
        <v>361440.74</v>
      </c>
      <c r="Q65" s="63">
        <v>841524.42</v>
      </c>
      <c r="R65" s="63">
        <v>0</v>
      </c>
      <c r="S65" s="63">
        <v>1131728.24</v>
      </c>
      <c r="T65" s="63">
        <v>0</v>
      </c>
      <c r="U65" s="63">
        <v>482220.05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400781.87</v>
      </c>
      <c r="AC65" s="63">
        <v>637648.06000000006</v>
      </c>
      <c r="AD65" s="63">
        <v>0</v>
      </c>
      <c r="AE65" s="63">
        <v>1019766.79</v>
      </c>
      <c r="AF65" s="63">
        <v>494235.06</v>
      </c>
      <c r="AG65" s="63">
        <v>422674.65</v>
      </c>
      <c r="AH65" s="63">
        <v>69960.78</v>
      </c>
      <c r="AI65" s="63">
        <v>0</v>
      </c>
      <c r="AJ65" s="63">
        <v>0</v>
      </c>
      <c r="AK65" s="63">
        <v>0</v>
      </c>
      <c r="AL65" s="63">
        <v>0</v>
      </c>
      <c r="AM65" s="63">
        <v>239049.60000000001</v>
      </c>
      <c r="AN65" s="63">
        <v>0</v>
      </c>
      <c r="AO65" s="63">
        <v>0</v>
      </c>
      <c r="AP65" s="63">
        <v>977273.89</v>
      </c>
      <c r="AQ65" s="63">
        <v>583321.57999999996</v>
      </c>
      <c r="AR65" s="63">
        <v>389528.9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162503.42000000001</v>
      </c>
      <c r="BA65" s="63">
        <v>0</v>
      </c>
      <c r="BB65" s="63">
        <v>0</v>
      </c>
      <c r="BC65" s="63">
        <v>160089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427071</v>
      </c>
      <c r="BN65" s="63">
        <v>140063</v>
      </c>
    </row>
    <row r="66" spans="1:66" x14ac:dyDescent="0.25">
      <c r="A66" s="56" t="s">
        <v>52</v>
      </c>
      <c r="B66" s="57">
        <v>0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64">
        <v>0</v>
      </c>
      <c r="J66" s="63">
        <v>0</v>
      </c>
      <c r="K66" s="63">
        <v>0</v>
      </c>
      <c r="L66" s="63">
        <v>35100</v>
      </c>
      <c r="M66" s="63">
        <v>70200</v>
      </c>
      <c r="N66" s="63">
        <v>0</v>
      </c>
      <c r="O66" s="63">
        <v>35100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34101</v>
      </c>
      <c r="AA66" s="63">
        <v>0</v>
      </c>
      <c r="AB66" s="63">
        <v>32956.879999999997</v>
      </c>
      <c r="AC66" s="63">
        <v>30920.18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</row>
    <row r="67" spans="1:66" x14ac:dyDescent="0.25">
      <c r="A67" s="56" t="s">
        <v>87</v>
      </c>
      <c r="B67" s="63">
        <v>0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4">
        <v>0</v>
      </c>
      <c r="BI67" s="64">
        <v>0</v>
      </c>
      <c r="BJ67" s="64">
        <v>0</v>
      </c>
      <c r="BK67" s="64">
        <v>0</v>
      </c>
      <c r="BL67" s="64">
        <v>0</v>
      </c>
      <c r="BM67" s="64">
        <v>0</v>
      </c>
      <c r="BN67" s="64">
        <v>0</v>
      </c>
    </row>
    <row r="68" spans="1:66" x14ac:dyDescent="0.25">
      <c r="A68" s="56" t="s">
        <v>101</v>
      </c>
      <c r="B68" s="57">
        <v>0</v>
      </c>
      <c r="C68" s="57">
        <v>0</v>
      </c>
      <c r="D68" s="57">
        <v>0</v>
      </c>
      <c r="E68" s="57">
        <v>172339.85</v>
      </c>
      <c r="F68" s="57">
        <v>0</v>
      </c>
      <c r="G68" s="57">
        <v>0</v>
      </c>
      <c r="H68" s="57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97990.5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6454.97</v>
      </c>
      <c r="AG68" s="64">
        <v>0</v>
      </c>
      <c r="AH68" s="64">
        <v>0</v>
      </c>
      <c r="AI68" s="64">
        <v>0</v>
      </c>
      <c r="AJ68" s="64">
        <v>0</v>
      </c>
      <c r="AK68" s="64">
        <v>2014.5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660.78</v>
      </c>
      <c r="AR68" s="64"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1218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</row>
    <row r="69" spans="1:66" x14ac:dyDescent="0.25">
      <c r="A69" s="56" t="s">
        <v>130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64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43821.81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</row>
    <row r="70" spans="1:66" x14ac:dyDescent="0.25">
      <c r="A70" s="56" t="s">
        <v>131</v>
      </c>
      <c r="B70" s="57">
        <v>0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64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47477.34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</row>
    <row r="71" spans="1:66" x14ac:dyDescent="0.25">
      <c r="A71" s="56" t="s">
        <v>89</v>
      </c>
      <c r="B71" s="57">
        <v>0</v>
      </c>
      <c r="C71" s="57">
        <v>0</v>
      </c>
      <c r="D71" s="57">
        <v>0</v>
      </c>
      <c r="E71" s="57">
        <v>0</v>
      </c>
      <c r="F71" s="58">
        <v>0</v>
      </c>
      <c r="G71" s="57">
        <v>39523.57</v>
      </c>
      <c r="H71" s="57">
        <v>0</v>
      </c>
      <c r="I71" s="64">
        <v>86106.09</v>
      </c>
      <c r="J71" s="63">
        <v>0</v>
      </c>
      <c r="K71" s="63">
        <v>0</v>
      </c>
      <c r="L71" s="63">
        <v>65254.8</v>
      </c>
      <c r="M71" s="63">
        <v>37684.82</v>
      </c>
      <c r="N71" s="63">
        <v>46012.88</v>
      </c>
      <c r="O71" s="63">
        <v>53999.58</v>
      </c>
      <c r="P71" s="63">
        <v>302457.89</v>
      </c>
      <c r="Q71" s="63">
        <v>104522.78</v>
      </c>
      <c r="R71" s="63">
        <v>144081.32</v>
      </c>
      <c r="S71" s="63">
        <v>0</v>
      </c>
      <c r="T71" s="63">
        <v>115966.63</v>
      </c>
      <c r="U71" s="63">
        <v>27510.79</v>
      </c>
      <c r="V71" s="63">
        <v>0</v>
      </c>
      <c r="W71" s="63">
        <v>49362.38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35717.79</v>
      </c>
      <c r="AG71" s="63">
        <v>70364.39</v>
      </c>
      <c r="AH71" s="63">
        <v>42951.73</v>
      </c>
      <c r="AI71" s="63">
        <v>0</v>
      </c>
      <c r="AJ71" s="63">
        <v>0</v>
      </c>
      <c r="AK71" s="63">
        <v>0</v>
      </c>
      <c r="AL71" s="63">
        <v>46657.23</v>
      </c>
      <c r="AM71" s="63">
        <v>87331.29</v>
      </c>
      <c r="AN71" s="63">
        <v>110052.01</v>
      </c>
      <c r="AO71" s="63">
        <v>0</v>
      </c>
      <c r="AP71" s="63">
        <v>121671.19</v>
      </c>
      <c r="AQ71" s="63">
        <v>0</v>
      </c>
      <c r="AR71" s="63">
        <v>94529.13</v>
      </c>
      <c r="AS71" s="63">
        <v>209029.93</v>
      </c>
      <c r="AT71" s="63">
        <v>103586.17</v>
      </c>
      <c r="AU71" s="63">
        <v>0</v>
      </c>
      <c r="AV71" s="63">
        <v>0</v>
      </c>
      <c r="AW71" s="63">
        <v>0</v>
      </c>
      <c r="AX71" s="63">
        <v>84417.59</v>
      </c>
      <c r="AY71" s="63">
        <v>97761.51</v>
      </c>
      <c r="AZ71" s="63">
        <v>0</v>
      </c>
      <c r="BA71" s="63">
        <v>43976</v>
      </c>
      <c r="BB71" s="63">
        <v>113821</v>
      </c>
      <c r="BC71" s="63">
        <v>0</v>
      </c>
      <c r="BD71" s="63">
        <v>0</v>
      </c>
      <c r="BE71" s="63">
        <v>0</v>
      </c>
      <c r="BF71" s="63">
        <v>0</v>
      </c>
      <c r="BG71" s="63">
        <v>55434</v>
      </c>
      <c r="BH71" s="63">
        <v>0</v>
      </c>
      <c r="BI71" s="63">
        <v>0</v>
      </c>
      <c r="BJ71" s="63">
        <v>87216</v>
      </c>
      <c r="BK71" s="63">
        <v>0</v>
      </c>
      <c r="BL71" s="63">
        <v>0</v>
      </c>
      <c r="BM71" s="63">
        <v>41326</v>
      </c>
      <c r="BN71" s="63">
        <v>164503</v>
      </c>
    </row>
    <row r="72" spans="1:66" x14ac:dyDescent="0.25">
      <c r="A72" s="56" t="s">
        <v>34</v>
      </c>
      <c r="B72" s="57">
        <v>0</v>
      </c>
      <c r="C72" s="57">
        <v>0</v>
      </c>
      <c r="D72" s="57">
        <v>242304.13</v>
      </c>
      <c r="E72" s="57">
        <v>597169.24</v>
      </c>
      <c r="F72" s="58">
        <v>0</v>
      </c>
      <c r="G72" s="58">
        <v>0</v>
      </c>
      <c r="H72" s="58">
        <v>0</v>
      </c>
      <c r="I72" s="64">
        <v>0</v>
      </c>
      <c r="J72" s="63">
        <v>845309.65</v>
      </c>
      <c r="K72" s="63">
        <v>105530.75</v>
      </c>
      <c r="L72" s="63">
        <v>0</v>
      </c>
      <c r="M72" s="63">
        <v>295953.28999999998</v>
      </c>
      <c r="N72" s="63">
        <v>50099.65</v>
      </c>
      <c r="O72" s="63">
        <v>46082.58</v>
      </c>
      <c r="P72" s="63">
        <v>701701.33</v>
      </c>
      <c r="Q72" s="63">
        <v>292204.24</v>
      </c>
      <c r="R72" s="63">
        <v>0</v>
      </c>
      <c r="S72" s="63">
        <v>0</v>
      </c>
      <c r="T72" s="63">
        <v>0</v>
      </c>
      <c r="U72" s="63">
        <v>258176</v>
      </c>
      <c r="V72" s="63">
        <v>64598.879999999997</v>
      </c>
      <c r="W72" s="63">
        <v>42475.49</v>
      </c>
      <c r="X72" s="63">
        <v>326481.53000000003</v>
      </c>
      <c r="Y72" s="63">
        <v>177109.51</v>
      </c>
      <c r="Z72" s="63">
        <v>109223.83</v>
      </c>
      <c r="AA72" s="63">
        <v>0</v>
      </c>
      <c r="AB72" s="63">
        <v>126252.36</v>
      </c>
      <c r="AC72" s="63">
        <v>461825.55</v>
      </c>
      <c r="AD72" s="63">
        <v>375576.46</v>
      </c>
      <c r="AE72" s="63">
        <v>250590.55</v>
      </c>
      <c r="AF72" s="63">
        <v>0</v>
      </c>
      <c r="AG72" s="63">
        <v>0</v>
      </c>
      <c r="AH72" s="63">
        <v>0</v>
      </c>
      <c r="AI72" s="63">
        <v>0</v>
      </c>
      <c r="AJ72" s="63">
        <v>596869.94999999995</v>
      </c>
      <c r="AK72" s="63">
        <v>0</v>
      </c>
      <c r="AL72" s="63">
        <v>677769.22</v>
      </c>
      <c r="AM72" s="63">
        <v>0</v>
      </c>
      <c r="AN72" s="63">
        <v>0</v>
      </c>
      <c r="AO72" s="63">
        <v>0</v>
      </c>
      <c r="AP72" s="63">
        <v>0</v>
      </c>
      <c r="AQ72" s="63">
        <v>57977.39</v>
      </c>
      <c r="AR72" s="63">
        <v>0</v>
      </c>
      <c r="AS72" s="63">
        <v>0</v>
      </c>
      <c r="AT72" s="63">
        <v>594226.39</v>
      </c>
      <c r="AU72" s="63">
        <v>14857</v>
      </c>
      <c r="AV72" s="63">
        <v>413615.41</v>
      </c>
      <c r="AW72" s="63">
        <v>0</v>
      </c>
      <c r="AX72" s="63">
        <v>0</v>
      </c>
      <c r="AY72" s="63">
        <v>297094.12</v>
      </c>
      <c r="AZ72" s="63">
        <v>0</v>
      </c>
      <c r="BA72" s="63">
        <v>353883</v>
      </c>
      <c r="BB72" s="63">
        <v>261455</v>
      </c>
      <c r="BC72" s="63">
        <v>0</v>
      </c>
      <c r="BD72" s="63">
        <v>0</v>
      </c>
      <c r="BE72" s="63">
        <v>0</v>
      </c>
      <c r="BF72" s="63">
        <v>276202</v>
      </c>
      <c r="BG72" s="63">
        <v>0</v>
      </c>
      <c r="BH72" s="63">
        <v>578299</v>
      </c>
      <c r="BI72" s="63">
        <v>220629</v>
      </c>
      <c r="BJ72" s="63">
        <v>425639</v>
      </c>
      <c r="BK72" s="63">
        <v>35168</v>
      </c>
      <c r="BL72" s="63">
        <v>495618</v>
      </c>
      <c r="BM72" s="63">
        <v>758395</v>
      </c>
      <c r="BN72" s="63">
        <v>215637</v>
      </c>
    </row>
    <row r="73" spans="1:66" x14ac:dyDescent="0.25">
      <c r="A73" s="56" t="s">
        <v>35</v>
      </c>
      <c r="B73" s="57">
        <v>0</v>
      </c>
      <c r="C73" s="57">
        <v>0</v>
      </c>
      <c r="D73" s="57">
        <v>0</v>
      </c>
      <c r="E73" s="58">
        <v>0</v>
      </c>
      <c r="F73" s="57">
        <v>0</v>
      </c>
      <c r="G73" s="57">
        <v>29741.56</v>
      </c>
      <c r="H73" s="57">
        <v>0</v>
      </c>
      <c r="I73" s="64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</row>
    <row r="74" spans="1:66" x14ac:dyDescent="0.25">
      <c r="A74" s="56" t="s">
        <v>90</v>
      </c>
      <c r="B74" s="57">
        <v>0</v>
      </c>
      <c r="C74" s="57">
        <v>28440.84</v>
      </c>
      <c r="D74" s="57">
        <v>59176</v>
      </c>
      <c r="E74" s="58">
        <v>113833.96</v>
      </c>
      <c r="F74" s="58">
        <v>8446.08</v>
      </c>
      <c r="G74" s="58">
        <v>58614.96</v>
      </c>
      <c r="H74" s="58">
        <v>35399.949999999997</v>
      </c>
      <c r="I74" s="64">
        <v>52000.26</v>
      </c>
      <c r="J74" s="63">
        <v>95676.3</v>
      </c>
      <c r="K74" s="63">
        <v>19829.650000000001</v>
      </c>
      <c r="L74" s="63">
        <v>53674.32</v>
      </c>
      <c r="M74" s="63">
        <v>0</v>
      </c>
      <c r="N74" s="63">
        <v>50055.45</v>
      </c>
      <c r="O74" s="63">
        <v>0</v>
      </c>
      <c r="P74" s="63">
        <v>0</v>
      </c>
      <c r="Q74" s="63">
        <v>0</v>
      </c>
      <c r="R74" s="63">
        <v>0</v>
      </c>
      <c r="S74" s="63">
        <v>15355.74</v>
      </c>
      <c r="T74" s="63">
        <v>0</v>
      </c>
      <c r="U74" s="63">
        <v>0</v>
      </c>
      <c r="V74" s="63">
        <v>92421.119999999995</v>
      </c>
      <c r="W74" s="63">
        <v>0</v>
      </c>
      <c r="X74" s="63">
        <v>0</v>
      </c>
      <c r="Y74" s="63">
        <v>0</v>
      </c>
      <c r="Z74" s="63">
        <v>0</v>
      </c>
      <c r="AA74" s="63">
        <v>132940.74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557391.93999999994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20335.5</v>
      </c>
      <c r="AN74" s="63">
        <v>0</v>
      </c>
      <c r="AO74" s="63">
        <v>0</v>
      </c>
      <c r="AP74" s="63">
        <v>0</v>
      </c>
      <c r="AQ74" s="63">
        <v>67291.740000000005</v>
      </c>
      <c r="AR74" s="63">
        <v>0</v>
      </c>
      <c r="AS74" s="63">
        <v>38059.17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103801</v>
      </c>
      <c r="BF74" s="63">
        <v>0</v>
      </c>
      <c r="BG74" s="63">
        <v>15986</v>
      </c>
      <c r="BH74" s="57">
        <v>0</v>
      </c>
      <c r="BI74" s="57">
        <v>0</v>
      </c>
      <c r="BJ74" s="57">
        <v>0</v>
      </c>
      <c r="BK74" s="57">
        <v>0</v>
      </c>
      <c r="BL74" s="57">
        <v>0</v>
      </c>
      <c r="BM74" s="57">
        <v>0</v>
      </c>
      <c r="BN74" s="57">
        <v>110639</v>
      </c>
    </row>
    <row r="75" spans="1:66" x14ac:dyDescent="0.25">
      <c r="A75" s="80" t="s">
        <v>28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66">
        <v>0</v>
      </c>
      <c r="AO75" s="66">
        <v>0</v>
      </c>
      <c r="AP75" s="66">
        <v>0</v>
      </c>
      <c r="AQ75" s="66">
        <v>0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57207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</row>
    <row r="76" spans="1:66" x14ac:dyDescent="0.25">
      <c r="A76" s="48"/>
      <c r="B76" s="19"/>
      <c r="C76" s="19"/>
      <c r="D76" s="19"/>
      <c r="E76" s="81"/>
      <c r="F76" s="19"/>
      <c r="G76" s="19"/>
      <c r="H76" s="19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</row>
    <row r="77" spans="1:66" x14ac:dyDescent="0.25">
      <c r="A77" s="67" t="s">
        <v>143</v>
      </c>
      <c r="B77" s="19"/>
      <c r="C77" s="19"/>
      <c r="D77" s="19"/>
      <c r="E77" s="19"/>
      <c r="F77" s="19"/>
      <c r="G77" s="19"/>
      <c r="H77" s="19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</row>
    <row r="78" spans="1:66" x14ac:dyDescent="0.25">
      <c r="A78" s="67" t="s">
        <v>132</v>
      </c>
      <c r="B78" s="19"/>
      <c r="C78" s="19"/>
      <c r="D78" s="19"/>
      <c r="E78" s="19"/>
      <c r="F78" s="19"/>
      <c r="G78" s="19"/>
      <c r="H78" s="19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</row>
    <row r="79" spans="1:66" x14ac:dyDescent="0.25">
      <c r="A79" s="33" t="s">
        <v>144</v>
      </c>
      <c r="B79" s="19"/>
      <c r="C79" s="19"/>
      <c r="D79" s="19"/>
      <c r="E79" s="19"/>
      <c r="F79" s="19"/>
      <c r="G79" s="19"/>
      <c r="H79" s="19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</row>
    <row r="80" spans="1:66" x14ac:dyDescent="0.25">
      <c r="B80" s="48"/>
      <c r="C80" s="48"/>
      <c r="D80" s="48"/>
      <c r="E80" s="48"/>
      <c r="F80" s="48"/>
      <c r="G80" s="48"/>
      <c r="H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</row>
    <row r="81" spans="1:65" x14ac:dyDescent="0.25">
      <c r="A81" s="68" t="s">
        <v>134</v>
      </c>
      <c r="B81" s="48"/>
      <c r="C81" s="48"/>
      <c r="D81" s="48"/>
      <c r="E81" s="48"/>
      <c r="F81" s="48"/>
      <c r="G81" s="48"/>
      <c r="H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</row>
    <row r="82" spans="1:65" x14ac:dyDescent="0.25">
      <c r="A82" s="35"/>
      <c r="B82" s="48"/>
      <c r="C82" s="48"/>
      <c r="D82" s="48"/>
      <c r="E82" s="82"/>
      <c r="F82" s="82"/>
      <c r="G82" s="82"/>
      <c r="H82" s="82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</row>
    <row r="83" spans="1:65" x14ac:dyDescent="0.25">
      <c r="A83" s="36" t="s">
        <v>59</v>
      </c>
      <c r="B83" s="48"/>
      <c r="C83" s="48"/>
      <c r="D83" s="48"/>
      <c r="E83" s="48"/>
      <c r="F83" s="48"/>
      <c r="G83" s="48"/>
      <c r="H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</row>
    <row r="84" spans="1:65" x14ac:dyDescent="0.25">
      <c r="A84" s="48"/>
      <c r="B84" s="48"/>
      <c r="C84" s="48"/>
      <c r="D84" s="48"/>
      <c r="E84" s="48"/>
      <c r="F84" s="48"/>
      <c r="G84" s="48"/>
      <c r="H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5" x14ac:dyDescent="0.25">
      <c r="B85" s="48"/>
      <c r="C85" s="48"/>
      <c r="D85" s="48"/>
      <c r="E85" s="48"/>
      <c r="F85" s="48"/>
      <c r="G85" s="83"/>
      <c r="H85" s="83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</row>
    <row r="86" spans="1:65" x14ac:dyDescent="0.25">
      <c r="B86" s="48"/>
      <c r="C86" s="48"/>
      <c r="D86" s="48"/>
      <c r="E86" s="48"/>
      <c r="F86" s="48"/>
      <c r="G86" s="48"/>
      <c r="H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</row>
    <row r="87" spans="1:65" x14ac:dyDescent="0.25">
      <c r="B87" s="48"/>
      <c r="C87" s="48"/>
      <c r="D87" s="48"/>
      <c r="E87" s="48"/>
      <c r="F87" s="48"/>
      <c r="G87" s="48"/>
      <c r="H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</row>
    <row r="88" spans="1:65" x14ac:dyDescent="0.25">
      <c r="B88" s="48"/>
      <c r="C88" s="48"/>
      <c r="D88" s="48"/>
      <c r="E88" s="48"/>
      <c r="F88" s="48"/>
      <c r="G88" s="48"/>
      <c r="H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</row>
    <row r="89" spans="1:65" x14ac:dyDescent="0.25">
      <c r="B89" s="48"/>
      <c r="C89" s="48"/>
      <c r="D89" s="48"/>
      <c r="E89" s="48"/>
      <c r="F89" s="48"/>
      <c r="G89" s="48"/>
      <c r="H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65" x14ac:dyDescent="0.25">
      <c r="B90" s="48"/>
      <c r="C90" s="48"/>
      <c r="D90" s="48"/>
      <c r="E90" s="48"/>
      <c r="F90" s="48"/>
      <c r="G90" s="48"/>
      <c r="H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65" x14ac:dyDescent="0.25">
      <c r="B91" s="48"/>
      <c r="C91" s="48"/>
      <c r="D91" s="48"/>
      <c r="E91" s="48"/>
      <c r="F91" s="48"/>
      <c r="G91" s="48"/>
      <c r="H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65" x14ac:dyDescent="0.25">
      <c r="B92" s="48"/>
      <c r="C92" s="48"/>
      <c r="D92" s="48"/>
      <c r="E92" s="48"/>
      <c r="F92" s="48"/>
      <c r="G92" s="48"/>
      <c r="H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65" x14ac:dyDescent="0.25">
      <c r="B93" s="48"/>
      <c r="C93" s="48"/>
      <c r="D93" s="48"/>
      <c r="E93" s="48"/>
      <c r="F93" s="48"/>
      <c r="G93" s="48"/>
      <c r="H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65" x14ac:dyDescent="0.25">
      <c r="B94" s="48"/>
      <c r="C94" s="48"/>
      <c r="D94" s="48"/>
      <c r="E94" s="48"/>
      <c r="F94" s="48"/>
      <c r="G94" s="48"/>
      <c r="H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65" x14ac:dyDescent="0.25">
      <c r="B95" s="48"/>
      <c r="C95" s="48"/>
      <c r="D95" s="48"/>
      <c r="E95" s="48"/>
      <c r="F95" s="48"/>
      <c r="G95" s="48"/>
      <c r="H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</row>
    <row r="96" spans="1:65" x14ac:dyDescent="0.25">
      <c r="B96" s="48"/>
      <c r="C96" s="48"/>
      <c r="D96" s="48"/>
      <c r="E96" s="48"/>
      <c r="F96" s="48"/>
      <c r="G96" s="48"/>
      <c r="H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2:64" x14ac:dyDescent="0.25">
      <c r="B97" s="48"/>
      <c r="C97" s="48"/>
      <c r="D97" s="48"/>
      <c r="E97" s="48"/>
      <c r="F97" s="48"/>
      <c r="G97" s="48"/>
      <c r="H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2:64" x14ac:dyDescent="0.25">
      <c r="B98" s="48"/>
      <c r="C98" s="48"/>
      <c r="D98" s="48"/>
      <c r="E98" s="48"/>
      <c r="F98" s="48"/>
      <c r="G98" s="48"/>
      <c r="H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2:64" x14ac:dyDescent="0.25">
      <c r="B99" s="48"/>
      <c r="C99" s="48"/>
      <c r="D99" s="48"/>
      <c r="E99" s="48"/>
      <c r="F99" s="48"/>
      <c r="G99" s="48"/>
      <c r="H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2:64" x14ac:dyDescent="0.25">
      <c r="B100" s="48"/>
      <c r="C100" s="48"/>
      <c r="D100" s="48"/>
      <c r="E100" s="48"/>
      <c r="F100" s="48"/>
      <c r="G100" s="48"/>
      <c r="H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2:64" x14ac:dyDescent="0.25">
      <c r="B101" s="48"/>
      <c r="C101" s="48"/>
      <c r="D101" s="48"/>
      <c r="E101" s="48"/>
      <c r="F101" s="48"/>
      <c r="G101" s="48"/>
      <c r="H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2:64" x14ac:dyDescent="0.25">
      <c r="B102" s="48"/>
      <c r="C102" s="48"/>
      <c r="D102" s="48"/>
      <c r="E102" s="48"/>
      <c r="F102" s="48"/>
      <c r="G102" s="48"/>
      <c r="H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2:64" x14ac:dyDescent="0.25">
      <c r="B103" s="48"/>
      <c r="C103" s="48"/>
      <c r="D103" s="48"/>
      <c r="E103" s="48"/>
      <c r="F103" s="48"/>
      <c r="G103" s="48"/>
      <c r="H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2:64" x14ac:dyDescent="0.25">
      <c r="B104" s="48"/>
      <c r="C104" s="48"/>
      <c r="D104" s="48"/>
      <c r="E104" s="48"/>
      <c r="F104" s="48"/>
      <c r="G104" s="48"/>
      <c r="H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2:64" x14ac:dyDescent="0.25">
      <c r="B105" s="48"/>
      <c r="C105" s="48"/>
      <c r="D105" s="48"/>
      <c r="E105" s="48"/>
      <c r="F105" s="48"/>
      <c r="G105" s="48"/>
      <c r="H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2:64" x14ac:dyDescent="0.25">
      <c r="B106" s="48"/>
      <c r="C106" s="48"/>
      <c r="D106" s="48"/>
      <c r="E106" s="48"/>
      <c r="F106" s="48"/>
      <c r="G106" s="48"/>
      <c r="H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2:64" x14ac:dyDescent="0.25">
      <c r="B107" s="48"/>
      <c r="C107" s="48"/>
      <c r="D107" s="48"/>
      <c r="E107" s="48"/>
      <c r="F107" s="48"/>
      <c r="G107" s="48"/>
      <c r="H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2:64" x14ac:dyDescent="0.25">
      <c r="B108" s="48"/>
      <c r="C108" s="48"/>
      <c r="D108" s="48"/>
      <c r="E108" s="48"/>
      <c r="F108" s="48"/>
      <c r="G108" s="48"/>
      <c r="H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2:64" x14ac:dyDescent="0.25">
      <c r="B109" s="48"/>
      <c r="C109" s="48"/>
      <c r="D109" s="48"/>
      <c r="E109" s="48"/>
      <c r="F109" s="48"/>
      <c r="G109" s="48"/>
      <c r="H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2:64" x14ac:dyDescent="0.25">
      <c r="B110" s="48"/>
      <c r="C110" s="48"/>
      <c r="D110" s="48"/>
      <c r="E110" s="48"/>
      <c r="F110" s="48"/>
      <c r="G110" s="48"/>
      <c r="H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2:64" x14ac:dyDescent="0.25">
      <c r="B111" s="48"/>
      <c r="C111" s="48"/>
      <c r="D111" s="48"/>
      <c r="E111" s="48"/>
      <c r="F111" s="48"/>
      <c r="G111" s="48"/>
      <c r="H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</row>
    <row r="112" spans="2:64" x14ac:dyDescent="0.25">
      <c r="B112" s="48"/>
      <c r="C112" s="48"/>
      <c r="D112" s="48"/>
      <c r="E112" s="48"/>
      <c r="F112" s="48"/>
      <c r="G112" s="48"/>
      <c r="H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</row>
    <row r="113" spans="2:64" x14ac:dyDescent="0.25">
      <c r="B113" s="48"/>
      <c r="C113" s="48"/>
      <c r="D113" s="48"/>
      <c r="E113" s="48"/>
      <c r="F113" s="48"/>
      <c r="G113" s="48"/>
      <c r="H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</row>
    <row r="114" spans="2:64" x14ac:dyDescent="0.25">
      <c r="B114" s="48"/>
      <c r="C114" s="48"/>
      <c r="D114" s="48"/>
      <c r="E114" s="48"/>
      <c r="F114" s="48"/>
      <c r="G114" s="48"/>
      <c r="H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2:64" x14ac:dyDescent="0.25">
      <c r="B115" s="48"/>
      <c r="C115" s="48"/>
      <c r="D115" s="48"/>
      <c r="E115" s="48"/>
      <c r="F115" s="48"/>
      <c r="G115" s="48"/>
      <c r="H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2:64" x14ac:dyDescent="0.25">
      <c r="B116" s="48"/>
      <c r="C116" s="48"/>
      <c r="D116" s="48"/>
      <c r="E116" s="48"/>
      <c r="F116" s="48"/>
      <c r="G116" s="48"/>
      <c r="H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2:64" x14ac:dyDescent="0.25">
      <c r="B117" s="48"/>
      <c r="C117" s="48"/>
      <c r="D117" s="48"/>
      <c r="E117" s="48"/>
      <c r="F117" s="48"/>
      <c r="G117" s="48"/>
      <c r="H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2:64" x14ac:dyDescent="0.25">
      <c r="B118" s="48"/>
      <c r="C118" s="48"/>
      <c r="D118" s="48"/>
      <c r="E118" s="48"/>
      <c r="F118" s="48"/>
      <c r="G118" s="48"/>
      <c r="H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2:64" x14ac:dyDescent="0.25">
      <c r="B119" s="48"/>
      <c r="C119" s="48"/>
      <c r="D119" s="48"/>
      <c r="E119" s="48"/>
      <c r="F119" s="48"/>
      <c r="G119" s="48"/>
      <c r="H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</row>
    <row r="120" spans="2:64" x14ac:dyDescent="0.25">
      <c r="B120" s="48"/>
      <c r="C120" s="48"/>
      <c r="D120" s="48"/>
      <c r="E120" s="48"/>
      <c r="F120" s="48"/>
      <c r="G120" s="48"/>
      <c r="H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</row>
    <row r="121" spans="2:64" x14ac:dyDescent="0.25">
      <c r="B121" s="48"/>
      <c r="C121" s="48"/>
      <c r="D121" s="48"/>
      <c r="E121" s="48"/>
      <c r="F121" s="48"/>
      <c r="G121" s="48"/>
      <c r="H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2:64" x14ac:dyDescent="0.25">
      <c r="B122" s="48"/>
      <c r="C122" s="48"/>
      <c r="D122" s="48"/>
      <c r="E122" s="48"/>
      <c r="F122" s="48"/>
      <c r="G122" s="48"/>
      <c r="H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2:64" x14ac:dyDescent="0.25">
      <c r="B123" s="48"/>
      <c r="C123" s="48"/>
      <c r="D123" s="48"/>
      <c r="E123" s="48"/>
      <c r="F123" s="48"/>
      <c r="G123" s="48"/>
      <c r="H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</row>
    <row r="124" spans="2:64" x14ac:dyDescent="0.25">
      <c r="B124" s="48"/>
      <c r="C124" s="48"/>
      <c r="D124" s="48"/>
      <c r="E124" s="48"/>
      <c r="F124" s="48"/>
      <c r="G124" s="48"/>
      <c r="H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2:64" x14ac:dyDescent="0.25">
      <c r="B125" s="48"/>
      <c r="C125" s="48"/>
      <c r="D125" s="48"/>
      <c r="E125" s="48"/>
      <c r="F125" s="48"/>
      <c r="G125" s="48"/>
      <c r="H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</row>
    <row r="126" spans="2:64" x14ac:dyDescent="0.25">
      <c r="B126" s="48"/>
      <c r="C126" s="48"/>
      <c r="D126" s="48"/>
      <c r="E126" s="48"/>
      <c r="F126" s="48"/>
      <c r="G126" s="48"/>
      <c r="H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2:64" x14ac:dyDescent="0.25">
      <c r="B127" s="48"/>
      <c r="C127" s="48"/>
      <c r="D127" s="48"/>
      <c r="E127" s="48"/>
      <c r="F127" s="48"/>
      <c r="G127" s="48"/>
      <c r="H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2:64" x14ac:dyDescent="0.25">
      <c r="B128" s="48"/>
      <c r="C128" s="48"/>
      <c r="D128" s="48"/>
      <c r="E128" s="48"/>
      <c r="F128" s="48"/>
      <c r="G128" s="48"/>
      <c r="H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2:64" x14ac:dyDescent="0.25">
      <c r="B129" s="48"/>
      <c r="C129" s="48"/>
      <c r="D129" s="48"/>
      <c r="E129" s="48"/>
      <c r="F129" s="48"/>
      <c r="G129" s="48"/>
      <c r="H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</row>
    <row r="130" spans="2:64" x14ac:dyDescent="0.25">
      <c r="B130" s="48"/>
      <c r="C130" s="48"/>
      <c r="D130" s="48"/>
      <c r="E130" s="48"/>
      <c r="F130" s="48"/>
      <c r="G130" s="48"/>
      <c r="H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2:64" x14ac:dyDescent="0.25">
      <c r="B131" s="48"/>
      <c r="C131" s="48"/>
      <c r="D131" s="48"/>
      <c r="E131" s="48"/>
      <c r="F131" s="48"/>
      <c r="G131" s="48"/>
      <c r="H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</row>
    <row r="132" spans="2:64" x14ac:dyDescent="0.25">
      <c r="B132" s="48"/>
      <c r="C132" s="48"/>
      <c r="D132" s="48"/>
      <c r="E132" s="48"/>
      <c r="F132" s="48"/>
      <c r="G132" s="48"/>
      <c r="H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2:64" x14ac:dyDescent="0.25">
      <c r="B133" s="48"/>
      <c r="C133" s="48"/>
      <c r="D133" s="48"/>
      <c r="E133" s="48"/>
      <c r="F133" s="48"/>
      <c r="G133" s="48"/>
      <c r="H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</row>
    <row r="134" spans="2:64" x14ac:dyDescent="0.25">
      <c r="B134" s="48"/>
      <c r="C134" s="48"/>
      <c r="D134" s="48"/>
      <c r="E134" s="48"/>
      <c r="F134" s="48"/>
      <c r="G134" s="48"/>
      <c r="H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2:64" x14ac:dyDescent="0.25">
      <c r="B135" s="48"/>
      <c r="C135" s="48"/>
      <c r="D135" s="48"/>
      <c r="E135" s="48"/>
      <c r="F135" s="48"/>
      <c r="G135" s="48"/>
      <c r="H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</row>
    <row r="136" spans="2:64" x14ac:dyDescent="0.25">
      <c r="B136" s="48"/>
      <c r="C136" s="48"/>
      <c r="D136" s="48"/>
      <c r="E136" s="48"/>
      <c r="F136" s="48"/>
      <c r="G136" s="48"/>
      <c r="H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2:64" x14ac:dyDescent="0.25">
      <c r="B137" s="48"/>
      <c r="C137" s="48"/>
      <c r="D137" s="48"/>
      <c r="E137" s="48"/>
      <c r="F137" s="48"/>
      <c r="G137" s="48"/>
      <c r="H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</row>
    <row r="138" spans="2:64" x14ac:dyDescent="0.25">
      <c r="B138" s="48"/>
      <c r="C138" s="48"/>
      <c r="D138" s="48"/>
      <c r="E138" s="48"/>
      <c r="F138" s="48"/>
      <c r="G138" s="48"/>
      <c r="H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2:64" x14ac:dyDescent="0.25">
      <c r="B139" s="48"/>
      <c r="C139" s="48"/>
      <c r="D139" s="48"/>
      <c r="E139" s="48"/>
      <c r="F139" s="48"/>
      <c r="G139" s="48"/>
      <c r="H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</row>
    <row r="140" spans="2:64" x14ac:dyDescent="0.25">
      <c r="B140" s="48"/>
      <c r="C140" s="48"/>
      <c r="D140" s="48"/>
      <c r="E140" s="48"/>
      <c r="F140" s="48"/>
      <c r="G140" s="48"/>
      <c r="H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2:64" x14ac:dyDescent="0.25">
      <c r="B141" s="48"/>
      <c r="C141" s="48"/>
      <c r="D141" s="48"/>
      <c r="E141" s="48"/>
      <c r="F141" s="48"/>
      <c r="G141" s="48"/>
      <c r="H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</row>
    <row r="142" spans="2:64" x14ac:dyDescent="0.25">
      <c r="B142" s="48"/>
      <c r="C142" s="48"/>
      <c r="D142" s="48"/>
      <c r="E142" s="48"/>
      <c r="F142" s="48"/>
      <c r="G142" s="48"/>
      <c r="H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2:64" x14ac:dyDescent="0.25">
      <c r="B143" s="48"/>
      <c r="C143" s="48"/>
      <c r="D143" s="48"/>
      <c r="E143" s="48"/>
      <c r="F143" s="48"/>
      <c r="G143" s="48"/>
      <c r="H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</row>
    <row r="144" spans="2:64" x14ac:dyDescent="0.25">
      <c r="B144" s="48"/>
      <c r="C144" s="48"/>
      <c r="D144" s="48"/>
      <c r="E144" s="48"/>
      <c r="F144" s="48"/>
      <c r="G144" s="48"/>
      <c r="H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2:64" x14ac:dyDescent="0.25">
      <c r="B145" s="48"/>
      <c r="C145" s="48"/>
      <c r="D145" s="48"/>
      <c r="E145" s="48"/>
      <c r="F145" s="48"/>
      <c r="G145" s="48"/>
      <c r="H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</row>
    <row r="146" spans="2:64" x14ac:dyDescent="0.25">
      <c r="B146" s="48"/>
      <c r="C146" s="48"/>
      <c r="D146" s="48"/>
      <c r="E146" s="48"/>
      <c r="F146" s="48"/>
      <c r="G146" s="48"/>
      <c r="H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2:64" x14ac:dyDescent="0.25">
      <c r="B147" s="48"/>
      <c r="C147" s="48"/>
      <c r="D147" s="48"/>
      <c r="E147" s="48"/>
      <c r="F147" s="48"/>
      <c r="G147" s="48"/>
      <c r="H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</row>
    <row r="148" spans="2:64" x14ac:dyDescent="0.25">
      <c r="B148" s="48"/>
      <c r="C148" s="48"/>
      <c r="D148" s="48"/>
      <c r="E148" s="48"/>
      <c r="F148" s="48"/>
      <c r="G148" s="48"/>
      <c r="H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2:64" x14ac:dyDescent="0.25">
      <c r="B149" s="48"/>
      <c r="C149" s="48"/>
      <c r="D149" s="48"/>
      <c r="E149" s="48"/>
      <c r="F149" s="48"/>
      <c r="G149" s="48"/>
      <c r="H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2:64" x14ac:dyDescent="0.25">
      <c r="B150" s="48"/>
      <c r="C150" s="48"/>
      <c r="D150" s="48"/>
      <c r="E150" s="48"/>
      <c r="F150" s="48"/>
      <c r="G150" s="48"/>
      <c r="H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2:64" x14ac:dyDescent="0.25">
      <c r="B151" s="48"/>
      <c r="C151" s="48"/>
      <c r="D151" s="48"/>
      <c r="E151" s="48"/>
      <c r="F151" s="48"/>
      <c r="G151" s="48"/>
      <c r="H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</row>
    <row r="152" spans="2:64" x14ac:dyDescent="0.25">
      <c r="B152" s="48"/>
      <c r="C152" s="48"/>
      <c r="D152" s="48"/>
      <c r="E152" s="48"/>
      <c r="F152" s="48"/>
      <c r="G152" s="48"/>
      <c r="H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2:64" x14ac:dyDescent="0.25">
      <c r="B153" s="48"/>
      <c r="C153" s="48"/>
      <c r="D153" s="48"/>
      <c r="E153" s="48"/>
      <c r="F153" s="48"/>
      <c r="G153" s="48"/>
      <c r="H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</row>
    <row r="154" spans="2:64" x14ac:dyDescent="0.25">
      <c r="B154" s="48"/>
      <c r="C154" s="48"/>
      <c r="D154" s="48"/>
      <c r="E154" s="48"/>
      <c r="F154" s="48"/>
      <c r="G154" s="48"/>
      <c r="H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2:64" x14ac:dyDescent="0.25">
      <c r="B155" s="48"/>
      <c r="C155" s="48"/>
      <c r="D155" s="48"/>
      <c r="E155" s="48"/>
      <c r="F155" s="48"/>
      <c r="G155" s="48"/>
      <c r="H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</row>
    <row r="156" spans="2:64" x14ac:dyDescent="0.25">
      <c r="B156" s="48"/>
      <c r="C156" s="48"/>
      <c r="D156" s="48"/>
      <c r="E156" s="48"/>
      <c r="F156" s="48"/>
      <c r="G156" s="48"/>
      <c r="H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2:64" x14ac:dyDescent="0.25">
      <c r="B157" s="48"/>
      <c r="C157" s="48"/>
      <c r="D157" s="48"/>
      <c r="E157" s="48"/>
      <c r="F157" s="48"/>
      <c r="G157" s="48"/>
      <c r="H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</row>
    <row r="158" spans="2:64" x14ac:dyDescent="0.25">
      <c r="B158" s="48"/>
      <c r="C158" s="48"/>
      <c r="D158" s="48"/>
      <c r="E158" s="48"/>
      <c r="F158" s="48"/>
      <c r="G158" s="48"/>
      <c r="H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2:64" x14ac:dyDescent="0.25">
      <c r="B159" s="48"/>
      <c r="C159" s="48"/>
      <c r="D159" s="48"/>
      <c r="E159" s="48"/>
      <c r="F159" s="48"/>
      <c r="G159" s="48"/>
      <c r="H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</row>
    <row r="160" spans="2:64" x14ac:dyDescent="0.25">
      <c r="B160" s="48"/>
      <c r="C160" s="48"/>
      <c r="D160" s="48"/>
      <c r="E160" s="48"/>
      <c r="F160" s="48"/>
      <c r="G160" s="48"/>
      <c r="H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2:64" x14ac:dyDescent="0.25">
      <c r="B161" s="48"/>
      <c r="C161" s="48"/>
      <c r="D161" s="48"/>
      <c r="E161" s="48"/>
      <c r="F161" s="48"/>
      <c r="G161" s="48"/>
      <c r="H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</row>
    <row r="162" spans="2:64" x14ac:dyDescent="0.25">
      <c r="B162" s="48"/>
      <c r="C162" s="48"/>
      <c r="D162" s="48"/>
      <c r="E162" s="48"/>
      <c r="F162" s="48"/>
      <c r="G162" s="48"/>
      <c r="H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2:64" x14ac:dyDescent="0.25">
      <c r="B163" s="48"/>
      <c r="C163" s="48"/>
      <c r="D163" s="48"/>
      <c r="E163" s="48"/>
      <c r="F163" s="48"/>
      <c r="G163" s="48"/>
      <c r="H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2:64" x14ac:dyDescent="0.25">
      <c r="B164" s="48"/>
      <c r="C164" s="48"/>
      <c r="D164" s="48"/>
      <c r="E164" s="48"/>
      <c r="F164" s="48"/>
      <c r="G164" s="48"/>
      <c r="H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2:64" x14ac:dyDescent="0.25">
      <c r="B165" s="48"/>
      <c r="C165" s="48"/>
      <c r="D165" s="48"/>
      <c r="E165" s="48"/>
      <c r="F165" s="48"/>
      <c r="G165" s="48"/>
      <c r="H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2:64" x14ac:dyDescent="0.25">
      <c r="B166" s="48"/>
      <c r="C166" s="48"/>
      <c r="D166" s="48"/>
      <c r="E166" s="48"/>
      <c r="F166" s="48"/>
      <c r="G166" s="48"/>
      <c r="H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2:64" x14ac:dyDescent="0.25">
      <c r="B167" s="48"/>
      <c r="C167" s="48"/>
      <c r="D167" s="48"/>
      <c r="E167" s="48"/>
      <c r="F167" s="48"/>
      <c r="G167" s="48"/>
      <c r="H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</row>
    <row r="168" spans="2:64" x14ac:dyDescent="0.25">
      <c r="B168" s="48"/>
      <c r="C168" s="48"/>
      <c r="D168" s="48"/>
      <c r="E168" s="48"/>
      <c r="F168" s="48"/>
      <c r="G168" s="48"/>
      <c r="H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2:64" x14ac:dyDescent="0.25">
      <c r="B169" s="48"/>
      <c r="C169" s="48"/>
      <c r="D169" s="48"/>
      <c r="E169" s="48"/>
      <c r="F169" s="48"/>
      <c r="G169" s="48"/>
      <c r="H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</row>
    <row r="170" spans="2:64" x14ac:dyDescent="0.25">
      <c r="B170" s="48"/>
      <c r="C170" s="48"/>
      <c r="D170" s="48"/>
      <c r="E170" s="48"/>
      <c r="F170" s="48"/>
      <c r="G170" s="48"/>
      <c r="H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2:64" x14ac:dyDescent="0.25">
      <c r="B171" s="48"/>
      <c r="C171" s="48"/>
      <c r="D171" s="48"/>
      <c r="E171" s="48"/>
      <c r="F171" s="48"/>
      <c r="G171" s="48"/>
      <c r="H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</row>
    <row r="172" spans="2:64" x14ac:dyDescent="0.25">
      <c r="B172" s="48"/>
      <c r="C172" s="48"/>
      <c r="D172" s="48"/>
      <c r="E172" s="48"/>
      <c r="F172" s="48"/>
      <c r="G172" s="48"/>
      <c r="H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2:64" x14ac:dyDescent="0.25">
      <c r="B173" s="48"/>
      <c r="C173" s="48"/>
      <c r="D173" s="48"/>
      <c r="E173" s="48"/>
      <c r="F173" s="48"/>
      <c r="G173" s="48"/>
      <c r="H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</row>
    <row r="174" spans="2:64" x14ac:dyDescent="0.25">
      <c r="B174" s="48"/>
      <c r="C174" s="48"/>
      <c r="D174" s="48"/>
      <c r="E174" s="48"/>
      <c r="F174" s="48"/>
      <c r="G174" s="48"/>
      <c r="H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2:64" x14ac:dyDescent="0.25">
      <c r="B175" s="48"/>
      <c r="C175" s="48"/>
      <c r="D175" s="48"/>
      <c r="E175" s="48"/>
      <c r="F175" s="48"/>
      <c r="G175" s="48"/>
      <c r="H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</row>
    <row r="176" spans="2:64" x14ac:dyDescent="0.25">
      <c r="B176" s="48"/>
      <c r="C176" s="48"/>
      <c r="D176" s="48"/>
      <c r="E176" s="48"/>
      <c r="F176" s="48"/>
      <c r="G176" s="48"/>
      <c r="H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2:64" x14ac:dyDescent="0.25">
      <c r="B177" s="48"/>
      <c r="C177" s="48"/>
      <c r="D177" s="48"/>
      <c r="E177" s="48"/>
      <c r="F177" s="48"/>
      <c r="G177" s="48"/>
      <c r="H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2:64" x14ac:dyDescent="0.25">
      <c r="B178" s="48"/>
      <c r="C178" s="48"/>
      <c r="D178" s="48"/>
      <c r="E178" s="48"/>
      <c r="F178" s="48"/>
      <c r="G178" s="48"/>
      <c r="H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2:64" x14ac:dyDescent="0.25">
      <c r="B179" s="48"/>
      <c r="C179" s="48"/>
      <c r="D179" s="48"/>
      <c r="E179" s="48"/>
      <c r="F179" s="48"/>
      <c r="G179" s="48"/>
      <c r="H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2:64" x14ac:dyDescent="0.25">
      <c r="B180" s="48"/>
      <c r="C180" s="48"/>
      <c r="D180" s="48"/>
      <c r="E180" s="48"/>
      <c r="F180" s="48"/>
      <c r="G180" s="48"/>
      <c r="H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</row>
    <row r="181" spans="2:64" x14ac:dyDescent="0.25">
      <c r="B181" s="48"/>
      <c r="C181" s="48"/>
      <c r="D181" s="48"/>
      <c r="E181" s="48"/>
      <c r="F181" s="48"/>
      <c r="G181" s="48"/>
      <c r="H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2:64" x14ac:dyDescent="0.25">
      <c r="B182" s="48"/>
      <c r="C182" s="48"/>
      <c r="D182" s="48"/>
      <c r="E182" s="48"/>
      <c r="F182" s="48"/>
      <c r="G182" s="48"/>
      <c r="H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2:64" x14ac:dyDescent="0.25">
      <c r="B183" s="48"/>
      <c r="C183" s="48"/>
      <c r="D183" s="48"/>
      <c r="E183" s="48"/>
      <c r="F183" s="48"/>
      <c r="G183" s="48"/>
      <c r="H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2:64" x14ac:dyDescent="0.25">
      <c r="B184" s="48"/>
      <c r="C184" s="48"/>
      <c r="D184" s="48"/>
      <c r="E184" s="48"/>
      <c r="F184" s="48"/>
      <c r="G184" s="48"/>
      <c r="H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2:64" x14ac:dyDescent="0.25">
      <c r="B185" s="48"/>
      <c r="C185" s="48"/>
      <c r="D185" s="48"/>
      <c r="E185" s="48"/>
      <c r="F185" s="48"/>
      <c r="G185" s="48"/>
      <c r="H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2:64" x14ac:dyDescent="0.25">
      <c r="B186" s="48"/>
      <c r="C186" s="48"/>
      <c r="D186" s="48"/>
      <c r="E186" s="48"/>
      <c r="F186" s="48"/>
      <c r="G186" s="48"/>
      <c r="H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2:64" x14ac:dyDescent="0.25">
      <c r="B187" s="48"/>
      <c r="C187" s="48"/>
      <c r="D187" s="48"/>
      <c r="E187" s="48"/>
      <c r="F187" s="48"/>
      <c r="G187" s="48"/>
      <c r="H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2:64" x14ac:dyDescent="0.25">
      <c r="B188" s="48"/>
      <c r="C188" s="48"/>
      <c r="D188" s="48"/>
      <c r="E188" s="48"/>
      <c r="F188" s="48"/>
      <c r="G188" s="48"/>
      <c r="H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2:64" x14ac:dyDescent="0.25">
      <c r="B189" s="48"/>
      <c r="C189" s="48"/>
      <c r="D189" s="48"/>
      <c r="E189" s="48"/>
      <c r="F189" s="48"/>
      <c r="G189" s="48"/>
      <c r="H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</row>
    <row r="190" spans="2:64" x14ac:dyDescent="0.25">
      <c r="B190" s="48"/>
      <c r="C190" s="48"/>
      <c r="D190" s="48"/>
      <c r="E190" s="48"/>
      <c r="F190" s="48"/>
      <c r="G190" s="48"/>
      <c r="H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2:64" x14ac:dyDescent="0.25">
      <c r="B191" s="48"/>
      <c r="C191" s="48"/>
      <c r="D191" s="48"/>
      <c r="E191" s="48"/>
      <c r="F191" s="48"/>
      <c r="G191" s="48"/>
      <c r="H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</row>
    <row r="192" spans="2:64" x14ac:dyDescent="0.25">
      <c r="B192" s="48"/>
      <c r="C192" s="48"/>
      <c r="D192" s="48"/>
      <c r="E192" s="48"/>
      <c r="F192" s="48"/>
      <c r="G192" s="48"/>
      <c r="H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2:64" x14ac:dyDescent="0.25">
      <c r="B193" s="48"/>
      <c r="C193" s="48"/>
      <c r="D193" s="48"/>
      <c r="E193" s="48"/>
      <c r="F193" s="48"/>
      <c r="G193" s="48"/>
      <c r="H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2:64" x14ac:dyDescent="0.25">
      <c r="B194" s="48"/>
      <c r="C194" s="48"/>
      <c r="D194" s="48"/>
      <c r="E194" s="48"/>
      <c r="F194" s="48"/>
      <c r="G194" s="48"/>
      <c r="H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2:64" x14ac:dyDescent="0.25">
      <c r="B195" s="48"/>
      <c r="C195" s="48"/>
      <c r="D195" s="48"/>
      <c r="E195" s="48"/>
      <c r="F195" s="48"/>
      <c r="G195" s="48"/>
      <c r="H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2:64" x14ac:dyDescent="0.25">
      <c r="B196" s="48"/>
      <c r="C196" s="48"/>
      <c r="D196" s="48"/>
      <c r="E196" s="48"/>
      <c r="F196" s="48"/>
      <c r="G196" s="48"/>
      <c r="H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</row>
    <row r="197" spans="2:64" x14ac:dyDescent="0.25">
      <c r="B197" s="48"/>
      <c r="C197" s="48"/>
      <c r="D197" s="48"/>
      <c r="E197" s="48"/>
      <c r="F197" s="48"/>
      <c r="G197" s="48"/>
      <c r="H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2:64" x14ac:dyDescent="0.25">
      <c r="B198" s="48"/>
      <c r="C198" s="48"/>
      <c r="D198" s="48"/>
      <c r="E198" s="48"/>
      <c r="F198" s="48"/>
      <c r="G198" s="48"/>
      <c r="H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2:64" x14ac:dyDescent="0.25">
      <c r="B199" s="48"/>
      <c r="C199" s="48"/>
      <c r="D199" s="48"/>
      <c r="E199" s="48"/>
      <c r="F199" s="48"/>
      <c r="G199" s="48"/>
      <c r="H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2:64" x14ac:dyDescent="0.25">
      <c r="B200" s="48"/>
      <c r="C200" s="48"/>
      <c r="D200" s="48"/>
      <c r="E200" s="48"/>
      <c r="F200" s="48"/>
      <c r="G200" s="48"/>
      <c r="H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2:64" x14ac:dyDescent="0.25">
      <c r="B201" s="48"/>
      <c r="C201" s="48"/>
      <c r="D201" s="48"/>
      <c r="E201" s="48"/>
      <c r="F201" s="48"/>
      <c r="G201" s="48"/>
      <c r="H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2:64" x14ac:dyDescent="0.25">
      <c r="B202" s="48"/>
      <c r="C202" s="48"/>
      <c r="D202" s="48"/>
      <c r="E202" s="48"/>
      <c r="F202" s="48"/>
      <c r="G202" s="48"/>
      <c r="H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2:64" x14ac:dyDescent="0.25">
      <c r="B203" s="48"/>
      <c r="C203" s="48"/>
      <c r="D203" s="48"/>
      <c r="E203" s="48"/>
      <c r="F203" s="48"/>
      <c r="G203" s="48"/>
      <c r="H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2:64" x14ac:dyDescent="0.25">
      <c r="B204" s="48"/>
      <c r="C204" s="48"/>
      <c r="D204" s="48"/>
      <c r="E204" s="48"/>
      <c r="F204" s="48"/>
      <c r="G204" s="48"/>
      <c r="H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2:64" x14ac:dyDescent="0.25">
      <c r="B205" s="48"/>
      <c r="C205" s="48"/>
      <c r="D205" s="48"/>
      <c r="E205" s="48"/>
      <c r="F205" s="48"/>
      <c r="G205" s="48"/>
      <c r="H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2:64" x14ac:dyDescent="0.25">
      <c r="B206" s="48"/>
      <c r="C206" s="48"/>
      <c r="D206" s="48"/>
      <c r="E206" s="48"/>
      <c r="F206" s="48"/>
      <c r="G206" s="48"/>
      <c r="H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2:64" x14ac:dyDescent="0.25">
      <c r="B207" s="48"/>
      <c r="C207" s="48"/>
      <c r="D207" s="48"/>
      <c r="E207" s="48"/>
      <c r="F207" s="48"/>
      <c r="G207" s="48"/>
      <c r="H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2:64" x14ac:dyDescent="0.25">
      <c r="B208" s="48"/>
      <c r="C208" s="48"/>
      <c r="D208" s="48"/>
      <c r="E208" s="48"/>
      <c r="F208" s="48"/>
      <c r="G208" s="48"/>
      <c r="H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2:64" x14ac:dyDescent="0.25">
      <c r="B209" s="48"/>
      <c r="C209" s="48"/>
      <c r="D209" s="48"/>
      <c r="E209" s="48"/>
      <c r="F209" s="48"/>
      <c r="G209" s="48"/>
      <c r="H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2:64" x14ac:dyDescent="0.25">
      <c r="B210" s="48"/>
      <c r="C210" s="48"/>
      <c r="D210" s="48"/>
      <c r="E210" s="48"/>
      <c r="F210" s="48"/>
      <c r="G210" s="48"/>
      <c r="H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2:64" x14ac:dyDescent="0.25">
      <c r="B211" s="48"/>
      <c r="C211" s="48"/>
      <c r="D211" s="48"/>
      <c r="E211" s="48"/>
      <c r="F211" s="48"/>
      <c r="G211" s="48"/>
      <c r="H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2:64" x14ac:dyDescent="0.25">
      <c r="B212" s="48"/>
      <c r="C212" s="48"/>
      <c r="D212" s="48"/>
      <c r="E212" s="48"/>
      <c r="F212" s="48"/>
      <c r="G212" s="48"/>
      <c r="H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2:64" x14ac:dyDescent="0.25">
      <c r="B213" s="48"/>
      <c r="C213" s="48"/>
      <c r="D213" s="48"/>
      <c r="E213" s="48"/>
      <c r="F213" s="48"/>
      <c r="G213" s="48"/>
      <c r="H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2:64" x14ac:dyDescent="0.25">
      <c r="B214" s="48"/>
      <c r="C214" s="48"/>
      <c r="D214" s="48"/>
      <c r="E214" s="48"/>
      <c r="F214" s="48"/>
      <c r="G214" s="48"/>
      <c r="H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2:64" x14ac:dyDescent="0.25">
      <c r="B215" s="48"/>
      <c r="C215" s="48"/>
      <c r="D215" s="48"/>
      <c r="E215" s="48"/>
      <c r="F215" s="48"/>
      <c r="G215" s="48"/>
      <c r="H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2:64" x14ac:dyDescent="0.25">
      <c r="B216" s="48"/>
      <c r="C216" s="48"/>
      <c r="D216" s="48"/>
      <c r="E216" s="48"/>
      <c r="F216" s="48"/>
      <c r="G216" s="48"/>
      <c r="H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2:64" x14ac:dyDescent="0.25">
      <c r="B217" s="48"/>
      <c r="C217" s="48"/>
      <c r="D217" s="48"/>
      <c r="E217" s="48"/>
      <c r="F217" s="48"/>
      <c r="G217" s="48"/>
      <c r="H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2:64" x14ac:dyDescent="0.25">
      <c r="B218" s="48"/>
      <c r="C218" s="48"/>
      <c r="D218" s="48"/>
      <c r="E218" s="48"/>
      <c r="F218" s="48"/>
      <c r="G218" s="48"/>
      <c r="H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</row>
    <row r="219" spans="2:64" x14ac:dyDescent="0.25">
      <c r="B219" s="48"/>
      <c r="C219" s="48"/>
      <c r="D219" s="48"/>
      <c r="E219" s="48"/>
      <c r="F219" s="48"/>
      <c r="G219" s="48"/>
      <c r="H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</row>
    <row r="220" spans="2:64" x14ac:dyDescent="0.25">
      <c r="B220" s="48"/>
      <c r="C220" s="48"/>
      <c r="D220" s="48"/>
      <c r="E220" s="48"/>
      <c r="F220" s="48"/>
      <c r="G220" s="48"/>
      <c r="H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2:64" x14ac:dyDescent="0.25">
      <c r="B221" s="48"/>
      <c r="C221" s="48"/>
      <c r="D221" s="48"/>
      <c r="E221" s="48"/>
      <c r="F221" s="48"/>
      <c r="G221" s="48"/>
      <c r="H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2:64" x14ac:dyDescent="0.25">
      <c r="B222" s="48"/>
      <c r="C222" s="48"/>
      <c r="D222" s="48"/>
      <c r="E222" s="48"/>
      <c r="F222" s="48"/>
      <c r="G222" s="48"/>
      <c r="H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2:64" x14ac:dyDescent="0.25">
      <c r="B223" s="48"/>
      <c r="C223" s="48"/>
      <c r="D223" s="48"/>
      <c r="E223" s="48"/>
      <c r="F223" s="48"/>
      <c r="G223" s="48"/>
      <c r="H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2:64" x14ac:dyDescent="0.25">
      <c r="B224" s="48"/>
      <c r="C224" s="48"/>
      <c r="D224" s="48"/>
      <c r="E224" s="48"/>
      <c r="F224" s="48"/>
      <c r="G224" s="48"/>
      <c r="H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2:64" x14ac:dyDescent="0.25">
      <c r="B225" s="48"/>
      <c r="C225" s="48"/>
      <c r="D225" s="48"/>
      <c r="E225" s="48"/>
      <c r="F225" s="48"/>
      <c r="G225" s="48"/>
      <c r="H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2:64" x14ac:dyDescent="0.25">
      <c r="B226" s="48"/>
      <c r="C226" s="48"/>
      <c r="D226" s="48"/>
      <c r="E226" s="48"/>
      <c r="F226" s="48"/>
      <c r="G226" s="48"/>
      <c r="H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</row>
    <row r="227" spans="2:64" x14ac:dyDescent="0.25">
      <c r="B227" s="48"/>
      <c r="C227" s="48"/>
      <c r="D227" s="48"/>
      <c r="E227" s="48"/>
      <c r="F227" s="48"/>
      <c r="G227" s="48"/>
      <c r="H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</row>
    <row r="228" spans="2:64" x14ac:dyDescent="0.25">
      <c r="B228" s="48"/>
      <c r="C228" s="48"/>
      <c r="D228" s="48"/>
      <c r="E228" s="48"/>
      <c r="F228" s="48"/>
      <c r="G228" s="48"/>
      <c r="H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</row>
    <row r="229" spans="2:64" x14ac:dyDescent="0.25">
      <c r="B229" s="48"/>
      <c r="C229" s="48"/>
      <c r="D229" s="48"/>
      <c r="E229" s="48"/>
      <c r="F229" s="48"/>
      <c r="G229" s="48"/>
      <c r="H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</row>
    <row r="230" spans="2:64" x14ac:dyDescent="0.25">
      <c r="B230" s="48"/>
      <c r="C230" s="48"/>
      <c r="D230" s="48"/>
      <c r="E230" s="48"/>
      <c r="F230" s="48"/>
      <c r="G230" s="48"/>
      <c r="H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</row>
    <row r="231" spans="2:64" x14ac:dyDescent="0.25">
      <c r="B231" s="48"/>
      <c r="C231" s="48"/>
      <c r="D231" s="48"/>
      <c r="E231" s="48"/>
      <c r="F231" s="48"/>
      <c r="G231" s="48"/>
      <c r="H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</row>
    <row r="232" spans="2:64" x14ac:dyDescent="0.25">
      <c r="B232" s="48"/>
      <c r="C232" s="48"/>
      <c r="D232" s="48"/>
      <c r="E232" s="48"/>
      <c r="F232" s="48"/>
      <c r="G232" s="48"/>
      <c r="H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2:64" x14ac:dyDescent="0.25">
      <c r="B233" s="48"/>
      <c r="C233" s="48"/>
      <c r="D233" s="48"/>
      <c r="E233" s="48"/>
      <c r="F233" s="48"/>
      <c r="G233" s="48"/>
      <c r="H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2:64" x14ac:dyDescent="0.25">
      <c r="B234" s="48"/>
      <c r="C234" s="48"/>
      <c r="D234" s="48"/>
      <c r="E234" s="48"/>
      <c r="F234" s="48"/>
      <c r="G234" s="48"/>
      <c r="H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</row>
    <row r="235" spans="2:64" x14ac:dyDescent="0.25">
      <c r="B235" s="48"/>
      <c r="C235" s="48"/>
      <c r="D235" s="48"/>
      <c r="E235" s="48"/>
      <c r="F235" s="48"/>
      <c r="G235" s="48"/>
      <c r="H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</row>
    <row r="236" spans="2:64" x14ac:dyDescent="0.25">
      <c r="B236" s="48"/>
      <c r="C236" s="48"/>
      <c r="D236" s="48"/>
      <c r="E236" s="48"/>
      <c r="F236" s="48"/>
      <c r="G236" s="48"/>
      <c r="H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</row>
    <row r="237" spans="2:64" x14ac:dyDescent="0.25">
      <c r="B237" s="48"/>
      <c r="C237" s="48"/>
      <c r="D237" s="48"/>
      <c r="E237" s="48"/>
      <c r="F237" s="48"/>
      <c r="G237" s="48"/>
      <c r="H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2:64" x14ac:dyDescent="0.25">
      <c r="B238" s="48"/>
      <c r="C238" s="48"/>
      <c r="D238" s="48"/>
      <c r="E238" s="48"/>
      <c r="F238" s="48"/>
      <c r="G238" s="48"/>
      <c r="H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2:64" x14ac:dyDescent="0.25">
      <c r="B239" s="48"/>
      <c r="C239" s="48"/>
      <c r="D239" s="48"/>
      <c r="E239" s="48"/>
      <c r="F239" s="48"/>
      <c r="G239" s="48"/>
      <c r="H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</row>
    <row r="240" spans="2:64" x14ac:dyDescent="0.25">
      <c r="B240" s="48"/>
      <c r="C240" s="48"/>
      <c r="D240" s="48"/>
      <c r="E240" s="48"/>
      <c r="F240" s="48"/>
      <c r="G240" s="48"/>
      <c r="H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</row>
    <row r="241" spans="2:64" x14ac:dyDescent="0.25">
      <c r="B241" s="48"/>
      <c r="C241" s="48"/>
      <c r="D241" s="48"/>
      <c r="E241" s="48"/>
      <c r="F241" s="48"/>
      <c r="G241" s="48"/>
      <c r="H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</row>
    <row r="242" spans="2:64" x14ac:dyDescent="0.25">
      <c r="B242" s="48"/>
      <c r="C242" s="48"/>
      <c r="D242" s="48"/>
      <c r="E242" s="48"/>
      <c r="F242" s="48"/>
      <c r="G242" s="48"/>
      <c r="H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</row>
    <row r="243" spans="2:64" x14ac:dyDescent="0.25">
      <c r="B243" s="48"/>
      <c r="C243" s="48"/>
      <c r="D243" s="48"/>
      <c r="E243" s="48"/>
      <c r="F243" s="48"/>
      <c r="G243" s="48"/>
      <c r="H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2:64" x14ac:dyDescent="0.25">
      <c r="B244" s="48"/>
      <c r="C244" s="48"/>
      <c r="D244" s="48"/>
      <c r="E244" s="48"/>
      <c r="F244" s="48"/>
      <c r="G244" s="48"/>
      <c r="H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</row>
    <row r="245" spans="2:64" x14ac:dyDescent="0.25">
      <c r="B245" s="48"/>
      <c r="C245" s="48"/>
      <c r="D245" s="48"/>
      <c r="E245" s="48"/>
      <c r="F245" s="48"/>
      <c r="G245" s="48"/>
      <c r="H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</row>
    <row r="246" spans="2:64" x14ac:dyDescent="0.25">
      <c r="B246" s="48"/>
      <c r="C246" s="48"/>
      <c r="D246" s="48"/>
      <c r="E246" s="48"/>
      <c r="F246" s="48"/>
      <c r="G246" s="48"/>
      <c r="H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</row>
    <row r="247" spans="2:64" x14ac:dyDescent="0.25">
      <c r="B247" s="48"/>
      <c r="C247" s="48"/>
      <c r="D247" s="48"/>
      <c r="E247" s="48"/>
      <c r="F247" s="48"/>
      <c r="G247" s="48"/>
      <c r="H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2:64" x14ac:dyDescent="0.25">
      <c r="B248" s="48"/>
      <c r="C248" s="48"/>
      <c r="D248" s="48"/>
      <c r="E248" s="48"/>
      <c r="F248" s="48"/>
      <c r="G248" s="48"/>
      <c r="H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</row>
    <row r="249" spans="2:64" x14ac:dyDescent="0.25">
      <c r="B249" s="48"/>
      <c r="C249" s="48"/>
      <c r="D249" s="48"/>
      <c r="E249" s="48"/>
      <c r="F249" s="48"/>
      <c r="G249" s="48"/>
      <c r="H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</row>
    <row r="250" spans="2:64" x14ac:dyDescent="0.25">
      <c r="B250" s="48"/>
      <c r="C250" s="48"/>
      <c r="D250" s="48"/>
      <c r="E250" s="48"/>
      <c r="F250" s="48"/>
      <c r="G250" s="48"/>
      <c r="H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</row>
    <row r="251" spans="2:64" x14ac:dyDescent="0.25">
      <c r="B251" s="48"/>
      <c r="C251" s="48"/>
      <c r="D251" s="48"/>
      <c r="E251" s="48"/>
      <c r="F251" s="48"/>
      <c r="G251" s="48"/>
      <c r="H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</row>
    <row r="252" spans="2:64" x14ac:dyDescent="0.25">
      <c r="B252" s="48"/>
      <c r="C252" s="48"/>
      <c r="D252" s="48"/>
      <c r="E252" s="48"/>
      <c r="F252" s="48"/>
      <c r="G252" s="48"/>
      <c r="H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</row>
    <row r="253" spans="2:64" x14ac:dyDescent="0.25">
      <c r="B253" s="48"/>
      <c r="C253" s="48"/>
      <c r="D253" s="48"/>
      <c r="E253" s="48"/>
      <c r="F253" s="48"/>
      <c r="G253" s="48"/>
      <c r="H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</row>
    <row r="254" spans="2:64" x14ac:dyDescent="0.25">
      <c r="B254" s="48"/>
      <c r="C254" s="48"/>
      <c r="D254" s="48"/>
      <c r="E254" s="48"/>
      <c r="F254" s="48"/>
      <c r="G254" s="48"/>
      <c r="H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</row>
    <row r="255" spans="2:64" x14ac:dyDescent="0.25">
      <c r="B255" s="48"/>
      <c r="C255" s="48"/>
      <c r="D255" s="48"/>
      <c r="E255" s="48"/>
      <c r="F255" s="48"/>
      <c r="G255" s="48"/>
      <c r="H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</row>
    <row r="256" spans="2:64" x14ac:dyDescent="0.25">
      <c r="B256" s="48"/>
      <c r="C256" s="48"/>
      <c r="D256" s="48"/>
      <c r="E256" s="48"/>
      <c r="F256" s="48"/>
      <c r="G256" s="48"/>
      <c r="H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</row>
    <row r="257" spans="2:64" x14ac:dyDescent="0.25">
      <c r="B257" s="48"/>
      <c r="C257" s="48"/>
      <c r="D257" s="48"/>
      <c r="E257" s="48"/>
      <c r="F257" s="48"/>
      <c r="G257" s="48"/>
      <c r="H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</row>
    <row r="258" spans="2:64" x14ac:dyDescent="0.25">
      <c r="B258" s="48"/>
      <c r="C258" s="48"/>
      <c r="D258" s="48"/>
      <c r="E258" s="48"/>
      <c r="F258" s="48"/>
      <c r="G258" s="48"/>
      <c r="H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</row>
    <row r="259" spans="2:64" x14ac:dyDescent="0.25">
      <c r="B259" s="48"/>
      <c r="C259" s="48"/>
      <c r="D259" s="48"/>
      <c r="E259" s="48"/>
      <c r="F259" s="48"/>
      <c r="G259" s="48"/>
      <c r="H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</row>
    <row r="260" spans="2:64" x14ac:dyDescent="0.25">
      <c r="B260" s="48"/>
      <c r="C260" s="48"/>
      <c r="D260" s="48"/>
      <c r="E260" s="48"/>
      <c r="F260" s="48"/>
      <c r="G260" s="48"/>
      <c r="H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</row>
    <row r="261" spans="2:64" x14ac:dyDescent="0.25">
      <c r="B261" s="48"/>
      <c r="C261" s="48"/>
      <c r="D261" s="48"/>
      <c r="E261" s="48"/>
      <c r="F261" s="48"/>
      <c r="G261" s="48"/>
      <c r="H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</row>
    <row r="262" spans="2:64" x14ac:dyDescent="0.25">
      <c r="B262" s="48"/>
      <c r="C262" s="48"/>
      <c r="D262" s="48"/>
      <c r="E262" s="48"/>
      <c r="F262" s="48"/>
      <c r="G262" s="48"/>
      <c r="H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</row>
    <row r="263" spans="2:64" x14ac:dyDescent="0.25">
      <c r="B263" s="48"/>
      <c r="C263" s="48"/>
      <c r="D263" s="48"/>
      <c r="E263" s="48"/>
      <c r="F263" s="48"/>
      <c r="G263" s="48"/>
      <c r="H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</row>
    <row r="264" spans="2:64" x14ac:dyDescent="0.25">
      <c r="B264" s="48"/>
      <c r="C264" s="48"/>
      <c r="D264" s="48"/>
      <c r="E264" s="48"/>
      <c r="F264" s="48"/>
      <c r="G264" s="48"/>
      <c r="H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</row>
    <row r="265" spans="2:64" x14ac:dyDescent="0.25">
      <c r="B265" s="48"/>
      <c r="C265" s="48"/>
      <c r="D265" s="48"/>
      <c r="E265" s="48"/>
      <c r="F265" s="48"/>
      <c r="G265" s="48"/>
      <c r="H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</row>
    <row r="266" spans="2:64" x14ac:dyDescent="0.25">
      <c r="B266" s="48"/>
      <c r="C266" s="48"/>
      <c r="D266" s="48"/>
      <c r="E266" s="48"/>
      <c r="F266" s="48"/>
      <c r="G266" s="48"/>
      <c r="H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</row>
    <row r="267" spans="2:64" x14ac:dyDescent="0.25">
      <c r="B267" s="48"/>
      <c r="C267" s="48"/>
      <c r="D267" s="48"/>
      <c r="E267" s="48"/>
      <c r="F267" s="48"/>
      <c r="G267" s="48"/>
      <c r="H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</row>
    <row r="268" spans="2:64" x14ac:dyDescent="0.25">
      <c r="B268" s="48"/>
      <c r="C268" s="48"/>
      <c r="D268" s="48"/>
      <c r="E268" s="48"/>
      <c r="F268" s="48"/>
      <c r="G268" s="48"/>
      <c r="H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</row>
    <row r="269" spans="2:64" x14ac:dyDescent="0.25">
      <c r="B269" s="48"/>
      <c r="C269" s="48"/>
      <c r="D269" s="48"/>
      <c r="E269" s="48"/>
      <c r="F269" s="48"/>
      <c r="G269" s="48"/>
      <c r="H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</row>
    <row r="270" spans="2:64" x14ac:dyDescent="0.25">
      <c r="B270" s="48"/>
      <c r="C270" s="48"/>
      <c r="D270" s="48"/>
      <c r="E270" s="48"/>
      <c r="F270" s="48"/>
      <c r="G270" s="48"/>
      <c r="H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</row>
    <row r="271" spans="2:64" x14ac:dyDescent="0.25">
      <c r="B271" s="48"/>
      <c r="C271" s="48"/>
      <c r="D271" s="48"/>
      <c r="E271" s="48"/>
      <c r="F271" s="48"/>
      <c r="G271" s="48"/>
      <c r="H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</row>
    <row r="272" spans="2:64" x14ac:dyDescent="0.25">
      <c r="B272" s="48"/>
      <c r="C272" s="48"/>
      <c r="D272" s="48"/>
      <c r="E272" s="48"/>
      <c r="F272" s="48"/>
      <c r="G272" s="48"/>
      <c r="H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</row>
    <row r="273" spans="2:64" x14ac:dyDescent="0.25">
      <c r="B273" s="48"/>
      <c r="C273" s="48"/>
      <c r="D273" s="48"/>
      <c r="E273" s="48"/>
      <c r="F273" s="48"/>
      <c r="G273" s="48"/>
      <c r="H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</row>
    <row r="274" spans="2:64" x14ac:dyDescent="0.25">
      <c r="B274" s="48"/>
      <c r="C274" s="48"/>
      <c r="D274" s="48"/>
      <c r="E274" s="48"/>
      <c r="F274" s="48"/>
      <c r="G274" s="48"/>
      <c r="H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</row>
    <row r="275" spans="2:64" x14ac:dyDescent="0.25">
      <c r="B275" s="48"/>
      <c r="C275" s="48"/>
      <c r="D275" s="48"/>
      <c r="E275" s="48"/>
      <c r="F275" s="48"/>
      <c r="G275" s="48"/>
      <c r="H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</row>
    <row r="276" spans="2:64" x14ac:dyDescent="0.25">
      <c r="B276" s="48"/>
      <c r="C276" s="48"/>
      <c r="D276" s="48"/>
      <c r="E276" s="48"/>
      <c r="F276" s="48"/>
      <c r="G276" s="48"/>
      <c r="H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</row>
    <row r="277" spans="2:64" x14ac:dyDescent="0.25">
      <c r="B277" s="48"/>
      <c r="C277" s="48"/>
      <c r="D277" s="48"/>
      <c r="E277" s="48"/>
      <c r="F277" s="48"/>
      <c r="G277" s="48"/>
      <c r="H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</row>
    <row r="278" spans="2:64" x14ac:dyDescent="0.25">
      <c r="B278" s="48"/>
      <c r="C278" s="48"/>
      <c r="D278" s="48"/>
      <c r="E278" s="48"/>
      <c r="F278" s="48"/>
      <c r="G278" s="48"/>
      <c r="H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</row>
    <row r="279" spans="2:64" x14ac:dyDescent="0.25">
      <c r="B279" s="48"/>
      <c r="C279" s="48"/>
      <c r="D279" s="48"/>
      <c r="E279" s="48"/>
      <c r="F279" s="48"/>
      <c r="G279" s="48"/>
      <c r="H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</row>
    <row r="280" spans="2:64" x14ac:dyDescent="0.25">
      <c r="B280" s="48"/>
      <c r="C280" s="48"/>
      <c r="D280" s="48"/>
      <c r="E280" s="48"/>
      <c r="F280" s="48"/>
      <c r="G280" s="48"/>
      <c r="H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</row>
    <row r="281" spans="2:64" x14ac:dyDescent="0.25">
      <c r="B281" s="48"/>
      <c r="C281" s="48"/>
      <c r="D281" s="48"/>
      <c r="E281" s="48"/>
      <c r="F281" s="48"/>
      <c r="G281" s="48"/>
      <c r="H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</row>
    <row r="282" spans="2:64" x14ac:dyDescent="0.25">
      <c r="B282" s="48"/>
      <c r="C282" s="48"/>
      <c r="D282" s="48"/>
      <c r="E282" s="48"/>
      <c r="F282" s="48"/>
      <c r="G282" s="48"/>
      <c r="H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</row>
    <row r="283" spans="2:64" x14ac:dyDescent="0.25">
      <c r="B283" s="48"/>
      <c r="C283" s="48"/>
      <c r="D283" s="48"/>
      <c r="E283" s="48"/>
      <c r="F283" s="48"/>
      <c r="G283" s="48"/>
      <c r="H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</row>
    <row r="284" spans="2:64" x14ac:dyDescent="0.25">
      <c r="B284" s="48"/>
      <c r="C284" s="48"/>
      <c r="D284" s="48"/>
      <c r="E284" s="48"/>
      <c r="F284" s="48"/>
      <c r="G284" s="48"/>
      <c r="H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</row>
    <row r="285" spans="2:64" x14ac:dyDescent="0.25">
      <c r="B285" s="48"/>
      <c r="C285" s="48"/>
      <c r="D285" s="48"/>
      <c r="E285" s="48"/>
      <c r="F285" s="48"/>
      <c r="G285" s="48"/>
      <c r="H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</row>
    <row r="286" spans="2:64" x14ac:dyDescent="0.25">
      <c r="B286" s="48"/>
      <c r="C286" s="48"/>
      <c r="D286" s="48"/>
      <c r="E286" s="48"/>
      <c r="F286" s="48"/>
      <c r="G286" s="48"/>
      <c r="H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</row>
    <row r="287" spans="2:64" x14ac:dyDescent="0.25">
      <c r="B287" s="48"/>
      <c r="C287" s="48"/>
      <c r="D287" s="48"/>
      <c r="E287" s="48"/>
      <c r="F287" s="48"/>
      <c r="G287" s="48"/>
      <c r="H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</row>
    <row r="288" spans="2:64" x14ac:dyDescent="0.25">
      <c r="B288" s="48"/>
      <c r="C288" s="48"/>
      <c r="D288" s="48"/>
      <c r="E288" s="48"/>
      <c r="F288" s="48"/>
      <c r="G288" s="48"/>
      <c r="H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</row>
    <row r="289" spans="2:64" x14ac:dyDescent="0.25">
      <c r="B289" s="48"/>
      <c r="C289" s="48"/>
      <c r="D289" s="48"/>
      <c r="E289" s="48"/>
      <c r="F289" s="48"/>
      <c r="G289" s="48"/>
      <c r="H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</row>
    <row r="290" spans="2:64" x14ac:dyDescent="0.25">
      <c r="B290" s="48"/>
      <c r="C290" s="48"/>
      <c r="D290" s="48"/>
      <c r="E290" s="48"/>
      <c r="F290" s="48"/>
      <c r="G290" s="48"/>
      <c r="H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</row>
    <row r="291" spans="2:64" x14ac:dyDescent="0.25">
      <c r="B291" s="48"/>
      <c r="C291" s="48"/>
      <c r="D291" s="48"/>
      <c r="E291" s="48"/>
      <c r="F291" s="48"/>
      <c r="G291" s="48"/>
      <c r="H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</row>
    <row r="292" spans="2:64" x14ac:dyDescent="0.25">
      <c r="B292" s="48"/>
      <c r="C292" s="48"/>
      <c r="D292" s="48"/>
      <c r="E292" s="48"/>
      <c r="F292" s="48"/>
      <c r="G292" s="48"/>
      <c r="H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</row>
    <row r="293" spans="2:64" x14ac:dyDescent="0.25">
      <c r="B293" s="48"/>
      <c r="C293" s="48"/>
      <c r="D293" s="48"/>
      <c r="E293" s="48"/>
      <c r="F293" s="48"/>
      <c r="G293" s="48"/>
      <c r="H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</row>
    <row r="294" spans="2:64" x14ac:dyDescent="0.25">
      <c r="B294" s="48"/>
      <c r="C294" s="48"/>
      <c r="D294" s="48"/>
      <c r="E294" s="48"/>
      <c r="F294" s="48"/>
      <c r="G294" s="48"/>
      <c r="H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</row>
    <row r="295" spans="2:64" x14ac:dyDescent="0.25">
      <c r="B295" s="48"/>
      <c r="C295" s="48"/>
      <c r="D295" s="48"/>
      <c r="E295" s="48"/>
      <c r="F295" s="48"/>
      <c r="G295" s="48"/>
      <c r="H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</row>
    <row r="296" spans="2:64" x14ac:dyDescent="0.25">
      <c r="B296" s="48"/>
      <c r="C296" s="48"/>
      <c r="D296" s="48"/>
      <c r="E296" s="48"/>
      <c r="F296" s="48"/>
      <c r="G296" s="48"/>
      <c r="H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</row>
    <row r="297" spans="2:64" x14ac:dyDescent="0.25">
      <c r="B297" s="48"/>
      <c r="C297" s="48"/>
      <c r="D297" s="48"/>
      <c r="E297" s="48"/>
      <c r="F297" s="48"/>
      <c r="G297" s="48"/>
      <c r="H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</row>
    <row r="298" spans="2:64" x14ac:dyDescent="0.25">
      <c r="B298" s="48"/>
      <c r="C298" s="48"/>
      <c r="D298" s="48"/>
      <c r="E298" s="48"/>
      <c r="F298" s="48"/>
      <c r="G298" s="48"/>
      <c r="H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</row>
    <row r="299" spans="2:64" x14ac:dyDescent="0.25">
      <c r="B299" s="48"/>
      <c r="C299" s="48"/>
      <c r="D299" s="48"/>
      <c r="E299" s="48"/>
      <c r="F299" s="48"/>
      <c r="G299" s="48"/>
      <c r="H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</row>
    <row r="300" spans="2:64" x14ac:dyDescent="0.25">
      <c r="B300" s="48"/>
      <c r="C300" s="48"/>
      <c r="D300" s="48"/>
      <c r="E300" s="48"/>
      <c r="F300" s="48"/>
      <c r="G300" s="48"/>
      <c r="H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</row>
    <row r="301" spans="2:64" x14ac:dyDescent="0.25">
      <c r="B301" s="48"/>
      <c r="C301" s="48"/>
      <c r="D301" s="48"/>
      <c r="E301" s="48"/>
      <c r="F301" s="48"/>
      <c r="G301" s="48"/>
      <c r="H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</row>
    <row r="302" spans="2:64" x14ac:dyDescent="0.25">
      <c r="B302" s="48"/>
      <c r="C302" s="48"/>
      <c r="D302" s="48"/>
      <c r="E302" s="48"/>
      <c r="F302" s="48"/>
      <c r="G302" s="48"/>
      <c r="H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</row>
    <row r="303" spans="2:64" x14ac:dyDescent="0.25">
      <c r="B303" s="48"/>
      <c r="C303" s="48"/>
      <c r="D303" s="48"/>
      <c r="E303" s="48"/>
      <c r="F303" s="48"/>
      <c r="G303" s="48"/>
      <c r="H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</row>
    <row r="304" spans="2:64" x14ac:dyDescent="0.25">
      <c r="B304" s="48"/>
      <c r="C304" s="48"/>
      <c r="D304" s="48"/>
      <c r="E304" s="48"/>
      <c r="F304" s="48"/>
      <c r="G304" s="48"/>
      <c r="H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</row>
    <row r="305" spans="2:64" x14ac:dyDescent="0.25">
      <c r="B305" s="48"/>
      <c r="C305" s="48"/>
      <c r="D305" s="48"/>
      <c r="E305" s="48"/>
      <c r="F305" s="48"/>
      <c r="G305" s="48"/>
      <c r="H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</row>
    <row r="306" spans="2:64" x14ac:dyDescent="0.25">
      <c r="B306" s="48"/>
      <c r="C306" s="48"/>
      <c r="D306" s="48"/>
      <c r="E306" s="48"/>
      <c r="F306" s="48"/>
      <c r="G306" s="48"/>
      <c r="H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</row>
    <row r="307" spans="2:64" x14ac:dyDescent="0.25">
      <c r="B307" s="48"/>
      <c r="C307" s="48"/>
      <c r="D307" s="48"/>
      <c r="E307" s="48"/>
      <c r="F307" s="48"/>
      <c r="G307" s="48"/>
      <c r="H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</row>
    <row r="308" spans="2:64" x14ac:dyDescent="0.25">
      <c r="B308" s="48"/>
      <c r="C308" s="48"/>
      <c r="D308" s="48"/>
      <c r="E308" s="48"/>
      <c r="F308" s="48"/>
      <c r="G308" s="48"/>
      <c r="H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</row>
    <row r="309" spans="2:64" x14ac:dyDescent="0.25">
      <c r="B309" s="48"/>
      <c r="C309" s="48"/>
      <c r="D309" s="48"/>
      <c r="E309" s="48"/>
      <c r="F309" s="48"/>
      <c r="G309" s="48"/>
      <c r="H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</row>
    <row r="310" spans="2:64" x14ac:dyDescent="0.25">
      <c r="B310" s="48"/>
      <c r="C310" s="48"/>
      <c r="D310" s="48"/>
      <c r="E310" s="48"/>
      <c r="F310" s="48"/>
      <c r="G310" s="48"/>
      <c r="H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</row>
    <row r="311" spans="2:64" x14ac:dyDescent="0.25">
      <c r="B311" s="48"/>
      <c r="C311" s="48"/>
      <c r="D311" s="48"/>
      <c r="E311" s="48"/>
      <c r="F311" s="48"/>
      <c r="G311" s="48"/>
      <c r="H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</row>
    <row r="312" spans="2:64" x14ac:dyDescent="0.25">
      <c r="B312" s="48"/>
      <c r="C312" s="48"/>
      <c r="D312" s="48"/>
      <c r="E312" s="48"/>
      <c r="F312" s="48"/>
      <c r="G312" s="48"/>
      <c r="H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</row>
    <row r="313" spans="2:64" x14ac:dyDescent="0.25">
      <c r="B313" s="48"/>
      <c r="C313" s="48"/>
      <c r="D313" s="48"/>
      <c r="E313" s="48"/>
      <c r="F313" s="48"/>
      <c r="G313" s="48"/>
      <c r="H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</row>
    <row r="314" spans="2:64" x14ac:dyDescent="0.25">
      <c r="B314" s="48"/>
      <c r="C314" s="48"/>
      <c r="D314" s="48"/>
      <c r="E314" s="48"/>
      <c r="F314" s="48"/>
      <c r="G314" s="48"/>
      <c r="H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</row>
    <row r="315" spans="2:64" x14ac:dyDescent="0.25">
      <c r="B315" s="48"/>
      <c r="C315" s="48"/>
      <c r="D315" s="48"/>
      <c r="E315" s="48"/>
      <c r="F315" s="48"/>
      <c r="G315" s="48"/>
      <c r="H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</row>
    <row r="316" spans="2:64" x14ac:dyDescent="0.25">
      <c r="B316" s="48"/>
      <c r="C316" s="48"/>
      <c r="D316" s="48"/>
      <c r="E316" s="48"/>
      <c r="F316" s="48"/>
      <c r="G316" s="48"/>
      <c r="H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</row>
    <row r="317" spans="2:64" x14ac:dyDescent="0.25">
      <c r="B317" s="48"/>
      <c r="C317" s="48"/>
      <c r="D317" s="48"/>
      <c r="E317" s="48"/>
      <c r="F317" s="48"/>
      <c r="G317" s="48"/>
      <c r="H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</row>
    <row r="318" spans="2:64" x14ac:dyDescent="0.25">
      <c r="B318" s="48"/>
      <c r="C318" s="48"/>
      <c r="D318" s="48"/>
      <c r="E318" s="48"/>
      <c r="F318" s="48"/>
      <c r="G318" s="48"/>
      <c r="H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</row>
    <row r="319" spans="2:64" x14ac:dyDescent="0.25">
      <c r="B319" s="48"/>
      <c r="C319" s="48"/>
      <c r="D319" s="48"/>
      <c r="E319" s="48"/>
      <c r="F319" s="48"/>
      <c r="G319" s="48"/>
      <c r="H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</row>
    <row r="320" spans="2:64" x14ac:dyDescent="0.25">
      <c r="B320" s="48"/>
      <c r="C320" s="48"/>
      <c r="D320" s="48"/>
      <c r="E320" s="48"/>
      <c r="F320" s="48"/>
      <c r="G320" s="48"/>
      <c r="H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</row>
    <row r="321" spans="2:64" x14ac:dyDescent="0.25">
      <c r="B321" s="48"/>
      <c r="C321" s="48"/>
      <c r="D321" s="48"/>
      <c r="E321" s="48"/>
      <c r="F321" s="48"/>
      <c r="G321" s="48"/>
      <c r="H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</row>
    <row r="322" spans="2:64" x14ac:dyDescent="0.25">
      <c r="B322" s="48"/>
      <c r="C322" s="48"/>
      <c r="D322" s="48"/>
      <c r="E322" s="48"/>
      <c r="F322" s="48"/>
      <c r="G322" s="48"/>
      <c r="H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</row>
    <row r="323" spans="2:64" x14ac:dyDescent="0.25">
      <c r="B323" s="48"/>
      <c r="C323" s="48"/>
      <c r="D323" s="48"/>
      <c r="E323" s="48"/>
      <c r="F323" s="48"/>
      <c r="G323" s="48"/>
      <c r="H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</row>
    <row r="324" spans="2:64" x14ac:dyDescent="0.25">
      <c r="B324" s="48"/>
      <c r="C324" s="48"/>
      <c r="D324" s="48"/>
      <c r="E324" s="48"/>
      <c r="F324" s="48"/>
      <c r="G324" s="48"/>
      <c r="H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</row>
    <row r="325" spans="2:64" x14ac:dyDescent="0.25">
      <c r="B325" s="48"/>
      <c r="C325" s="48"/>
      <c r="D325" s="48"/>
      <c r="E325" s="48"/>
      <c r="F325" s="48"/>
      <c r="G325" s="48"/>
      <c r="H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</row>
    <row r="326" spans="2:64" x14ac:dyDescent="0.25">
      <c r="B326" s="48"/>
      <c r="C326" s="48"/>
      <c r="D326" s="48"/>
      <c r="E326" s="48"/>
      <c r="F326" s="48"/>
      <c r="G326" s="48"/>
      <c r="H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</row>
    <row r="327" spans="2:64" x14ac:dyDescent="0.25">
      <c r="B327" s="48"/>
      <c r="C327" s="48"/>
      <c r="D327" s="48"/>
      <c r="E327" s="48"/>
      <c r="F327" s="48"/>
      <c r="G327" s="48"/>
      <c r="H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</row>
    <row r="328" spans="2:64" x14ac:dyDescent="0.25">
      <c r="B328" s="48"/>
      <c r="C328" s="48"/>
      <c r="D328" s="48"/>
      <c r="E328" s="48"/>
      <c r="F328" s="48"/>
      <c r="G328" s="48"/>
      <c r="H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</row>
    <row r="329" spans="2:64" x14ac:dyDescent="0.25">
      <c r="B329" s="48"/>
      <c r="C329" s="48"/>
      <c r="D329" s="48"/>
      <c r="E329" s="48"/>
      <c r="F329" s="48"/>
      <c r="G329" s="48"/>
      <c r="H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</row>
    <row r="330" spans="2:64" x14ac:dyDescent="0.25">
      <c r="B330" s="48"/>
      <c r="C330" s="48"/>
      <c r="D330" s="48"/>
      <c r="E330" s="48"/>
      <c r="F330" s="48"/>
      <c r="G330" s="48"/>
      <c r="H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</row>
    <row r="331" spans="2:64" x14ac:dyDescent="0.25">
      <c r="B331" s="48"/>
      <c r="C331" s="48"/>
      <c r="D331" s="48"/>
      <c r="E331" s="48"/>
      <c r="F331" s="48"/>
      <c r="G331" s="48"/>
      <c r="H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</row>
    <row r="332" spans="2:64" x14ac:dyDescent="0.25">
      <c r="B332" s="48"/>
      <c r="C332" s="48"/>
      <c r="D332" s="48"/>
      <c r="E332" s="48"/>
      <c r="F332" s="48"/>
      <c r="G332" s="48"/>
      <c r="H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</row>
    <row r="333" spans="2:64" x14ac:dyDescent="0.25">
      <c r="B333" s="48"/>
      <c r="C333" s="48"/>
      <c r="D333" s="48"/>
      <c r="E333" s="48"/>
      <c r="F333" s="48"/>
      <c r="G333" s="48"/>
      <c r="H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</row>
    <row r="334" spans="2:64" x14ac:dyDescent="0.25">
      <c r="B334" s="48"/>
      <c r="C334" s="48"/>
      <c r="D334" s="48"/>
      <c r="E334" s="48"/>
      <c r="F334" s="48"/>
      <c r="G334" s="48"/>
      <c r="H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</row>
    <row r="335" spans="2:64" x14ac:dyDescent="0.25">
      <c r="B335" s="48"/>
      <c r="C335" s="48"/>
      <c r="D335" s="48"/>
      <c r="E335" s="48"/>
      <c r="F335" s="48"/>
      <c r="G335" s="48"/>
      <c r="H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</row>
    <row r="336" spans="2:64" x14ac:dyDescent="0.25">
      <c r="B336" s="48"/>
      <c r="C336" s="48"/>
      <c r="D336" s="48"/>
      <c r="E336" s="48"/>
      <c r="F336" s="48"/>
      <c r="G336" s="48"/>
      <c r="H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</row>
    <row r="337" spans="2:64" x14ac:dyDescent="0.25">
      <c r="B337" s="48"/>
      <c r="C337" s="48"/>
      <c r="D337" s="48"/>
      <c r="E337" s="48"/>
      <c r="F337" s="48"/>
      <c r="G337" s="48"/>
      <c r="H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</row>
    <row r="338" spans="2:64" x14ac:dyDescent="0.25">
      <c r="B338" s="48"/>
      <c r="C338" s="48"/>
      <c r="D338" s="48"/>
      <c r="E338" s="48"/>
      <c r="F338" s="48"/>
      <c r="G338" s="48"/>
      <c r="H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</row>
    <row r="339" spans="2:64" x14ac:dyDescent="0.25">
      <c r="B339" s="48"/>
      <c r="C339" s="48"/>
      <c r="D339" s="48"/>
      <c r="E339" s="48"/>
      <c r="F339" s="48"/>
      <c r="G339" s="48"/>
      <c r="H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</row>
    <row r="340" spans="2:64" x14ac:dyDescent="0.25">
      <c r="B340" s="48"/>
      <c r="C340" s="48"/>
      <c r="D340" s="48"/>
      <c r="E340" s="48"/>
      <c r="F340" s="48"/>
      <c r="G340" s="48"/>
      <c r="H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</row>
    <row r="341" spans="2:64" x14ac:dyDescent="0.25">
      <c r="B341" s="48"/>
      <c r="C341" s="48"/>
      <c r="D341" s="48"/>
      <c r="E341" s="48"/>
      <c r="F341" s="48"/>
      <c r="G341" s="48"/>
      <c r="H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</row>
    <row r="342" spans="2:64" x14ac:dyDescent="0.25">
      <c r="B342" s="48"/>
      <c r="C342" s="48"/>
      <c r="D342" s="48"/>
      <c r="E342" s="48"/>
      <c r="F342" s="48"/>
      <c r="G342" s="48"/>
      <c r="H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</row>
    <row r="343" spans="2:64" x14ac:dyDescent="0.25">
      <c r="B343" s="48"/>
      <c r="C343" s="48"/>
      <c r="D343" s="48"/>
      <c r="E343" s="48"/>
      <c r="F343" s="48"/>
      <c r="G343" s="48"/>
      <c r="H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</row>
    <row r="344" spans="2:64" x14ac:dyDescent="0.25">
      <c r="B344" s="48"/>
      <c r="C344" s="48"/>
      <c r="D344" s="48"/>
      <c r="E344" s="48"/>
      <c r="F344" s="48"/>
      <c r="G344" s="48"/>
      <c r="H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</row>
    <row r="345" spans="2:64" x14ac:dyDescent="0.25">
      <c r="B345" s="48"/>
      <c r="C345" s="48"/>
      <c r="D345" s="48"/>
      <c r="E345" s="48"/>
      <c r="F345" s="48"/>
      <c r="G345" s="48"/>
      <c r="H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</row>
    <row r="346" spans="2:64" x14ac:dyDescent="0.25">
      <c r="B346" s="48"/>
      <c r="C346" s="48"/>
      <c r="D346" s="48"/>
      <c r="E346" s="48"/>
      <c r="F346" s="48"/>
      <c r="G346" s="48"/>
      <c r="H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</row>
    <row r="347" spans="2:64" x14ac:dyDescent="0.25">
      <c r="B347" s="48"/>
      <c r="C347" s="48"/>
      <c r="D347" s="48"/>
      <c r="E347" s="48"/>
      <c r="F347" s="48"/>
      <c r="G347" s="48"/>
      <c r="H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</row>
    <row r="348" spans="2:64" x14ac:dyDescent="0.25">
      <c r="B348" s="48"/>
      <c r="C348" s="48"/>
      <c r="D348" s="48"/>
      <c r="E348" s="48"/>
      <c r="F348" s="48"/>
      <c r="G348" s="48"/>
      <c r="H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</row>
    <row r="349" spans="2:64" x14ac:dyDescent="0.25">
      <c r="B349" s="48"/>
      <c r="C349" s="48"/>
      <c r="D349" s="48"/>
      <c r="E349" s="48"/>
      <c r="F349" s="48"/>
      <c r="G349" s="48"/>
      <c r="H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</row>
    <row r="350" spans="2:64" x14ac:dyDescent="0.25">
      <c r="B350" s="48"/>
      <c r="C350" s="48"/>
      <c r="D350" s="48"/>
      <c r="E350" s="48"/>
      <c r="F350" s="48"/>
      <c r="G350" s="48"/>
      <c r="H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</row>
    <row r="351" spans="2:64" x14ac:dyDescent="0.25">
      <c r="B351" s="48"/>
      <c r="C351" s="48"/>
      <c r="D351" s="48"/>
      <c r="E351" s="48"/>
      <c r="F351" s="48"/>
      <c r="G351" s="48"/>
      <c r="H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</row>
    <row r="352" spans="2:64" x14ac:dyDescent="0.25">
      <c r="B352" s="48"/>
      <c r="C352" s="48"/>
      <c r="D352" s="48"/>
      <c r="E352" s="48"/>
      <c r="F352" s="48"/>
      <c r="G352" s="48"/>
      <c r="H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</row>
    <row r="353" spans="2:64" x14ac:dyDescent="0.25">
      <c r="B353" s="48"/>
      <c r="C353" s="48"/>
      <c r="D353" s="48"/>
      <c r="E353" s="48"/>
      <c r="F353" s="48"/>
      <c r="G353" s="48"/>
      <c r="H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</row>
    <row r="354" spans="2:64" x14ac:dyDescent="0.25">
      <c r="B354" s="48"/>
      <c r="C354" s="48"/>
      <c r="D354" s="48"/>
      <c r="E354" s="48"/>
      <c r="F354" s="48"/>
      <c r="G354" s="48"/>
      <c r="H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</row>
    <row r="355" spans="2:64" x14ac:dyDescent="0.25">
      <c r="B355" s="48"/>
      <c r="C355" s="48"/>
      <c r="D355" s="48"/>
      <c r="E355" s="48"/>
      <c r="F355" s="48"/>
      <c r="G355" s="48"/>
      <c r="H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</row>
    <row r="356" spans="2:64" x14ac:dyDescent="0.25">
      <c r="B356" s="48"/>
      <c r="C356" s="48"/>
      <c r="D356" s="48"/>
      <c r="E356" s="48"/>
      <c r="F356" s="48"/>
      <c r="G356" s="48"/>
      <c r="H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</row>
    <row r="357" spans="2:64" x14ac:dyDescent="0.25">
      <c r="B357" s="48"/>
      <c r="C357" s="48"/>
      <c r="D357" s="48"/>
      <c r="E357" s="48"/>
      <c r="F357" s="48"/>
      <c r="G357" s="48"/>
      <c r="H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</row>
    <row r="358" spans="2:64" x14ac:dyDescent="0.25">
      <c r="B358" s="48"/>
      <c r="C358" s="48"/>
      <c r="D358" s="48"/>
      <c r="E358" s="48"/>
      <c r="F358" s="48"/>
      <c r="G358" s="48"/>
      <c r="H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</row>
    <row r="359" spans="2:64" x14ac:dyDescent="0.25">
      <c r="B359" s="48"/>
      <c r="C359" s="48"/>
      <c r="D359" s="48"/>
      <c r="E359" s="48"/>
      <c r="F359" s="48"/>
      <c r="G359" s="48"/>
      <c r="H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</row>
    <row r="360" spans="2:64" x14ac:dyDescent="0.25">
      <c r="B360" s="48"/>
      <c r="C360" s="48"/>
      <c r="D360" s="48"/>
      <c r="E360" s="48"/>
      <c r="F360" s="48"/>
      <c r="G360" s="48"/>
      <c r="H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</row>
    <row r="361" spans="2:64" x14ac:dyDescent="0.25">
      <c r="B361" s="48"/>
      <c r="C361" s="48"/>
      <c r="D361" s="48"/>
      <c r="E361" s="48"/>
      <c r="F361" s="48"/>
      <c r="G361" s="48"/>
      <c r="H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</row>
    <row r="362" spans="2:64" x14ac:dyDescent="0.25">
      <c r="B362" s="48"/>
      <c r="C362" s="48"/>
      <c r="D362" s="48"/>
      <c r="E362" s="48"/>
      <c r="F362" s="48"/>
      <c r="G362" s="48"/>
      <c r="H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</row>
    <row r="363" spans="2:64" x14ac:dyDescent="0.25">
      <c r="B363" s="48"/>
      <c r="C363" s="48"/>
      <c r="D363" s="48"/>
      <c r="E363" s="48"/>
      <c r="F363" s="48"/>
      <c r="G363" s="48"/>
      <c r="H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</row>
    <row r="364" spans="2:64" x14ac:dyDescent="0.25">
      <c r="B364" s="48"/>
      <c r="C364" s="48"/>
      <c r="D364" s="48"/>
      <c r="E364" s="48"/>
      <c r="F364" s="48"/>
      <c r="G364" s="48"/>
      <c r="H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</row>
    <row r="365" spans="2:64" x14ac:dyDescent="0.25">
      <c r="B365" s="48"/>
      <c r="C365" s="48"/>
      <c r="D365" s="48"/>
      <c r="E365" s="48"/>
      <c r="F365" s="48"/>
      <c r="G365" s="48"/>
      <c r="H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</row>
    <row r="366" spans="2:64" x14ac:dyDescent="0.25">
      <c r="B366" s="48"/>
      <c r="C366" s="48"/>
      <c r="D366" s="48"/>
      <c r="E366" s="48"/>
      <c r="F366" s="48"/>
      <c r="G366" s="48"/>
      <c r="H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</row>
    <row r="367" spans="2:64" x14ac:dyDescent="0.25">
      <c r="B367" s="48"/>
      <c r="C367" s="48"/>
      <c r="D367" s="48"/>
      <c r="E367" s="48"/>
      <c r="F367" s="48"/>
      <c r="G367" s="48"/>
      <c r="H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</row>
    <row r="368" spans="2:64" x14ac:dyDescent="0.25">
      <c r="B368" s="48"/>
      <c r="C368" s="48"/>
      <c r="D368" s="48"/>
      <c r="E368" s="48"/>
      <c r="F368" s="48"/>
      <c r="G368" s="48"/>
      <c r="H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</row>
    <row r="369" spans="2:64" x14ac:dyDescent="0.25">
      <c r="B369" s="48"/>
      <c r="C369" s="48"/>
      <c r="D369" s="48"/>
      <c r="E369" s="48"/>
      <c r="F369" s="48"/>
      <c r="G369" s="48"/>
      <c r="H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</row>
    <row r="370" spans="2:64" x14ac:dyDescent="0.25">
      <c r="B370" s="48"/>
      <c r="C370" s="48"/>
      <c r="D370" s="48"/>
      <c r="E370" s="48"/>
      <c r="F370" s="48"/>
      <c r="G370" s="48"/>
      <c r="H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</row>
    <row r="371" spans="2:64" x14ac:dyDescent="0.25">
      <c r="B371" s="48"/>
      <c r="C371" s="48"/>
      <c r="D371" s="48"/>
      <c r="E371" s="48"/>
      <c r="F371" s="48"/>
      <c r="G371" s="48"/>
      <c r="H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</row>
    <row r="372" spans="2:64" x14ac:dyDescent="0.25">
      <c r="B372" s="48"/>
      <c r="C372" s="48"/>
      <c r="D372" s="48"/>
      <c r="E372" s="48"/>
      <c r="F372" s="48"/>
      <c r="G372" s="48"/>
      <c r="H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</row>
    <row r="373" spans="2:64" x14ac:dyDescent="0.25">
      <c r="B373" s="48"/>
      <c r="C373" s="48"/>
      <c r="D373" s="48"/>
      <c r="E373" s="48"/>
      <c r="F373" s="48"/>
      <c r="G373" s="48"/>
      <c r="H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</row>
    <row r="374" spans="2:64" x14ac:dyDescent="0.25">
      <c r="B374" s="48"/>
      <c r="C374" s="48"/>
      <c r="D374" s="48"/>
      <c r="E374" s="48"/>
      <c r="F374" s="48"/>
      <c r="G374" s="48"/>
      <c r="H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</row>
    <row r="375" spans="2:64" x14ac:dyDescent="0.25">
      <c r="B375" s="48"/>
      <c r="C375" s="48"/>
      <c r="D375" s="48"/>
      <c r="E375" s="48"/>
      <c r="F375" s="48"/>
      <c r="G375" s="48"/>
      <c r="H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</row>
    <row r="376" spans="2:64" x14ac:dyDescent="0.25">
      <c r="B376" s="48"/>
      <c r="C376" s="48"/>
      <c r="D376" s="48"/>
      <c r="E376" s="48"/>
      <c r="F376" s="48"/>
      <c r="G376" s="48"/>
      <c r="H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</row>
    <row r="377" spans="2:64" x14ac:dyDescent="0.25">
      <c r="B377" s="48"/>
      <c r="C377" s="48"/>
      <c r="D377" s="48"/>
      <c r="E377" s="48"/>
      <c r="F377" s="48"/>
      <c r="G377" s="48"/>
      <c r="H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</row>
    <row r="378" spans="2:64" x14ac:dyDescent="0.25">
      <c r="B378" s="48"/>
      <c r="C378" s="48"/>
      <c r="D378" s="48"/>
      <c r="E378" s="48"/>
      <c r="F378" s="48"/>
      <c r="G378" s="48"/>
      <c r="H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</row>
    <row r="379" spans="2:64" x14ac:dyDescent="0.25">
      <c r="B379" s="48"/>
      <c r="C379" s="48"/>
      <c r="D379" s="48"/>
      <c r="E379" s="48"/>
      <c r="F379" s="48"/>
      <c r="G379" s="48"/>
      <c r="H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</row>
    <row r="380" spans="2:64" x14ac:dyDescent="0.25">
      <c r="B380" s="48"/>
      <c r="C380" s="48"/>
      <c r="D380" s="48"/>
      <c r="E380" s="48"/>
      <c r="F380" s="48"/>
      <c r="G380" s="48"/>
      <c r="H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</row>
    <row r="381" spans="2:64" x14ac:dyDescent="0.25">
      <c r="B381" s="48"/>
      <c r="C381" s="48"/>
      <c r="D381" s="48"/>
      <c r="E381" s="48"/>
      <c r="F381" s="48"/>
      <c r="G381" s="48"/>
      <c r="H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</row>
    <row r="382" spans="2:64" x14ac:dyDescent="0.25">
      <c r="B382" s="48"/>
      <c r="C382" s="48"/>
      <c r="D382" s="48"/>
      <c r="E382" s="48"/>
      <c r="F382" s="48"/>
      <c r="G382" s="48"/>
      <c r="H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</row>
    <row r="383" spans="2:64" x14ac:dyDescent="0.25">
      <c r="B383" s="48"/>
      <c r="C383" s="48"/>
      <c r="D383" s="48"/>
      <c r="E383" s="48"/>
      <c r="F383" s="48"/>
      <c r="G383" s="48"/>
      <c r="H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</row>
    <row r="384" spans="2:64" x14ac:dyDescent="0.25">
      <c r="B384" s="48"/>
      <c r="C384" s="48"/>
      <c r="D384" s="48"/>
      <c r="E384" s="48"/>
      <c r="F384" s="48"/>
      <c r="G384" s="48"/>
      <c r="H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</row>
    <row r="385" spans="2:64" x14ac:dyDescent="0.25">
      <c r="B385" s="48"/>
      <c r="C385" s="48"/>
      <c r="D385" s="48"/>
      <c r="E385" s="48"/>
      <c r="F385" s="48"/>
      <c r="G385" s="48"/>
      <c r="H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</row>
    <row r="386" spans="2:64" x14ac:dyDescent="0.25">
      <c r="B386" s="48"/>
      <c r="C386" s="48"/>
      <c r="D386" s="48"/>
      <c r="E386" s="48"/>
      <c r="F386" s="48"/>
      <c r="G386" s="48"/>
      <c r="H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</row>
    <row r="387" spans="2:64" x14ac:dyDescent="0.25">
      <c r="B387" s="48"/>
      <c r="C387" s="48"/>
      <c r="D387" s="48"/>
      <c r="E387" s="48"/>
      <c r="F387" s="48"/>
      <c r="G387" s="48"/>
      <c r="H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</row>
    <row r="388" spans="2:64" x14ac:dyDescent="0.25">
      <c r="B388" s="48"/>
      <c r="C388" s="48"/>
      <c r="D388" s="48"/>
      <c r="E388" s="48"/>
      <c r="F388" s="48"/>
      <c r="G388" s="48"/>
      <c r="H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</row>
    <row r="389" spans="2:64" x14ac:dyDescent="0.25">
      <c r="B389" s="48"/>
      <c r="C389" s="48"/>
      <c r="D389" s="48"/>
      <c r="E389" s="48"/>
      <c r="F389" s="48"/>
      <c r="G389" s="48"/>
      <c r="H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</row>
    <row r="390" spans="2:64" x14ac:dyDescent="0.25">
      <c r="B390" s="48"/>
      <c r="C390" s="48"/>
      <c r="D390" s="48"/>
      <c r="E390" s="48"/>
      <c r="F390" s="48"/>
      <c r="G390" s="48"/>
      <c r="H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</row>
    <row r="391" spans="2:64" x14ac:dyDescent="0.25">
      <c r="B391" s="48"/>
      <c r="C391" s="48"/>
      <c r="D391" s="48"/>
      <c r="E391" s="48"/>
      <c r="F391" s="48"/>
      <c r="G391" s="48"/>
      <c r="H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</row>
    <row r="392" spans="2:64" x14ac:dyDescent="0.25">
      <c r="B392" s="48"/>
      <c r="C392" s="48"/>
      <c r="D392" s="48"/>
      <c r="E392" s="48"/>
      <c r="F392" s="48"/>
      <c r="G392" s="48"/>
      <c r="H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</row>
    <row r="393" spans="2:64" x14ac:dyDescent="0.25">
      <c r="B393" s="48"/>
      <c r="C393" s="48"/>
      <c r="D393" s="48"/>
      <c r="E393" s="48"/>
      <c r="F393" s="48"/>
      <c r="G393" s="48"/>
      <c r="H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</row>
    <row r="394" spans="2:64" x14ac:dyDescent="0.25">
      <c r="B394" s="48"/>
      <c r="C394" s="48"/>
      <c r="D394" s="48"/>
      <c r="E394" s="48"/>
      <c r="F394" s="48"/>
      <c r="G394" s="48"/>
      <c r="H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</row>
    <row r="395" spans="2:64" x14ac:dyDescent="0.25">
      <c r="B395" s="48"/>
      <c r="C395" s="48"/>
      <c r="D395" s="48"/>
      <c r="E395" s="48"/>
      <c r="F395" s="48"/>
      <c r="G395" s="48"/>
      <c r="H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</row>
    <row r="396" spans="2:64" x14ac:dyDescent="0.25">
      <c r="B396" s="48"/>
      <c r="C396" s="48"/>
      <c r="D396" s="48"/>
      <c r="E396" s="48"/>
      <c r="F396" s="48"/>
      <c r="G396" s="48"/>
      <c r="H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</row>
    <row r="397" spans="2:64" x14ac:dyDescent="0.25">
      <c r="B397" s="48"/>
      <c r="C397" s="48"/>
      <c r="D397" s="48"/>
      <c r="E397" s="48"/>
      <c r="F397" s="48"/>
      <c r="G397" s="48"/>
      <c r="H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</row>
    <row r="398" spans="2:64" x14ac:dyDescent="0.25">
      <c r="B398" s="48"/>
      <c r="C398" s="48"/>
      <c r="D398" s="48"/>
      <c r="E398" s="48"/>
      <c r="F398" s="48"/>
      <c r="G398" s="48"/>
      <c r="H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</row>
    <row r="399" spans="2:64" x14ac:dyDescent="0.25">
      <c r="B399" s="48"/>
      <c r="C399" s="48"/>
      <c r="D399" s="48"/>
      <c r="E399" s="48"/>
      <c r="F399" s="48"/>
      <c r="G399" s="48"/>
      <c r="H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</row>
    <row r="400" spans="2:64" x14ac:dyDescent="0.25">
      <c r="B400" s="48"/>
      <c r="C400" s="48"/>
      <c r="D400" s="48"/>
      <c r="E400" s="48"/>
      <c r="F400" s="48"/>
      <c r="G400" s="48"/>
      <c r="H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</row>
    <row r="401" spans="2:64" x14ac:dyDescent="0.25">
      <c r="B401" s="48"/>
      <c r="C401" s="48"/>
      <c r="D401" s="48"/>
      <c r="E401" s="48"/>
      <c r="F401" s="48"/>
      <c r="G401" s="48"/>
      <c r="H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</row>
    <row r="402" spans="2:64" x14ac:dyDescent="0.25">
      <c r="B402" s="48"/>
      <c r="C402" s="48"/>
      <c r="D402" s="48"/>
      <c r="E402" s="48"/>
      <c r="F402" s="48"/>
      <c r="G402" s="48"/>
      <c r="H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</row>
    <row r="403" spans="2:64" x14ac:dyDescent="0.25">
      <c r="B403" s="48"/>
      <c r="C403" s="48"/>
      <c r="D403" s="48"/>
      <c r="E403" s="48"/>
      <c r="F403" s="48"/>
      <c r="G403" s="48"/>
      <c r="H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</row>
    <row r="404" spans="2:64" x14ac:dyDescent="0.25">
      <c r="B404" s="48"/>
      <c r="C404" s="48"/>
      <c r="D404" s="48"/>
      <c r="E404" s="48"/>
      <c r="F404" s="48"/>
      <c r="G404" s="48"/>
      <c r="H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</row>
    <row r="405" spans="2:64" x14ac:dyDescent="0.25">
      <c r="B405" s="48"/>
      <c r="C405" s="48"/>
      <c r="D405" s="48"/>
      <c r="E405" s="48"/>
      <c r="F405" s="48"/>
      <c r="G405" s="48"/>
      <c r="H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</row>
    <row r="406" spans="2:64" x14ac:dyDescent="0.25">
      <c r="B406" s="48"/>
      <c r="C406" s="48"/>
      <c r="D406" s="48"/>
      <c r="E406" s="48"/>
      <c r="F406" s="48"/>
      <c r="G406" s="48"/>
      <c r="H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</row>
    <row r="407" spans="2:64" x14ac:dyDescent="0.25">
      <c r="B407" s="48"/>
      <c r="C407" s="48"/>
      <c r="D407" s="48"/>
      <c r="E407" s="48"/>
      <c r="F407" s="48"/>
      <c r="G407" s="48"/>
      <c r="H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</row>
    <row r="408" spans="2:64" x14ac:dyDescent="0.25">
      <c r="B408" s="48"/>
      <c r="C408" s="48"/>
      <c r="D408" s="48"/>
      <c r="E408" s="48"/>
      <c r="F408" s="48"/>
      <c r="G408" s="48"/>
      <c r="H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</row>
    <row r="409" spans="2:64" x14ac:dyDescent="0.25">
      <c r="B409" s="48"/>
      <c r="C409" s="48"/>
      <c r="D409" s="48"/>
      <c r="E409" s="48"/>
      <c r="F409" s="48"/>
      <c r="G409" s="48"/>
      <c r="H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</row>
    <row r="410" spans="2:64" x14ac:dyDescent="0.25">
      <c r="B410" s="48"/>
      <c r="C410" s="48"/>
      <c r="D410" s="48"/>
      <c r="E410" s="48"/>
      <c r="F410" s="48"/>
      <c r="G410" s="48"/>
      <c r="H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</row>
    <row r="411" spans="2:64" x14ac:dyDescent="0.25">
      <c r="B411" s="48"/>
      <c r="C411" s="48"/>
      <c r="D411" s="48"/>
      <c r="E411" s="48"/>
      <c r="F411" s="48"/>
      <c r="G411" s="48"/>
      <c r="H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</row>
    <row r="412" spans="2:64" x14ac:dyDescent="0.25">
      <c r="B412" s="48"/>
      <c r="C412" s="48"/>
      <c r="D412" s="48"/>
      <c r="E412" s="48"/>
      <c r="F412" s="48"/>
      <c r="G412" s="48"/>
      <c r="H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</row>
    <row r="413" spans="2:64" x14ac:dyDescent="0.25">
      <c r="B413" s="48"/>
      <c r="C413" s="48"/>
      <c r="D413" s="48"/>
      <c r="E413" s="48"/>
      <c r="F413" s="48"/>
      <c r="G413" s="48"/>
      <c r="H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</row>
    <row r="414" spans="2:64" x14ac:dyDescent="0.25">
      <c r="B414" s="48"/>
      <c r="C414" s="48"/>
      <c r="D414" s="48"/>
      <c r="E414" s="48"/>
      <c r="F414" s="48"/>
      <c r="G414" s="48"/>
      <c r="H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</row>
    <row r="415" spans="2:64" x14ac:dyDescent="0.25">
      <c r="B415" s="48"/>
      <c r="C415" s="48"/>
      <c r="D415" s="48"/>
      <c r="E415" s="48"/>
      <c r="F415" s="48"/>
      <c r="G415" s="48"/>
      <c r="H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</row>
    <row r="416" spans="2:64" x14ac:dyDescent="0.25">
      <c r="B416" s="48"/>
      <c r="C416" s="48"/>
      <c r="D416" s="48"/>
      <c r="E416" s="48"/>
      <c r="F416" s="48"/>
      <c r="G416" s="48"/>
      <c r="H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</row>
    <row r="417" spans="2:64" x14ac:dyDescent="0.25">
      <c r="B417" s="48"/>
      <c r="C417" s="48"/>
      <c r="D417" s="48"/>
      <c r="E417" s="48"/>
      <c r="F417" s="48"/>
      <c r="G417" s="48"/>
      <c r="H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</row>
    <row r="418" spans="2:64" x14ac:dyDescent="0.25">
      <c r="B418" s="48"/>
      <c r="C418" s="48"/>
      <c r="D418" s="48"/>
      <c r="E418" s="48"/>
      <c r="F418" s="48"/>
      <c r="G418" s="48"/>
      <c r="H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</row>
    <row r="419" spans="2:64" x14ac:dyDescent="0.25">
      <c r="B419" s="48"/>
      <c r="C419" s="48"/>
      <c r="D419" s="48"/>
      <c r="E419" s="48"/>
      <c r="F419" s="48"/>
      <c r="G419" s="48"/>
      <c r="H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</row>
    <row r="420" spans="2:64" x14ac:dyDescent="0.25">
      <c r="B420" s="48"/>
      <c r="C420" s="48"/>
      <c r="D420" s="48"/>
      <c r="E420" s="48"/>
      <c r="F420" s="48"/>
      <c r="G420" s="48"/>
      <c r="H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</row>
    <row r="421" spans="2:64" x14ac:dyDescent="0.25">
      <c r="B421" s="48"/>
      <c r="C421" s="48"/>
      <c r="D421" s="48"/>
      <c r="E421" s="48"/>
      <c r="F421" s="48"/>
      <c r="G421" s="48"/>
      <c r="H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</row>
    <row r="422" spans="2:64" x14ac:dyDescent="0.25">
      <c r="B422" s="48"/>
      <c r="C422" s="48"/>
      <c r="D422" s="48"/>
      <c r="E422" s="48"/>
      <c r="F422" s="48"/>
      <c r="G422" s="48"/>
      <c r="H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</row>
    <row r="423" spans="2:64" x14ac:dyDescent="0.25">
      <c r="B423" s="48"/>
      <c r="C423" s="48"/>
      <c r="D423" s="48"/>
      <c r="E423" s="48"/>
      <c r="F423" s="48"/>
      <c r="G423" s="48"/>
      <c r="H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</row>
    <row r="424" spans="2:64" x14ac:dyDescent="0.25">
      <c r="B424" s="48"/>
      <c r="C424" s="48"/>
      <c r="D424" s="48"/>
      <c r="E424" s="48"/>
      <c r="F424" s="48"/>
      <c r="G424" s="48"/>
      <c r="H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</row>
    <row r="425" spans="2:64" x14ac:dyDescent="0.25">
      <c r="B425" s="48"/>
      <c r="C425" s="48"/>
      <c r="D425" s="48"/>
      <c r="E425" s="48"/>
      <c r="F425" s="48"/>
      <c r="G425" s="48"/>
      <c r="H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</row>
    <row r="426" spans="2:64" x14ac:dyDescent="0.25">
      <c r="B426" s="48"/>
      <c r="C426" s="48"/>
      <c r="D426" s="48"/>
      <c r="E426" s="48"/>
      <c r="F426" s="48"/>
      <c r="G426" s="48"/>
      <c r="H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</row>
    <row r="427" spans="2:64" x14ac:dyDescent="0.25">
      <c r="B427" s="48"/>
      <c r="C427" s="48"/>
      <c r="D427" s="48"/>
      <c r="E427" s="48"/>
      <c r="F427" s="48"/>
      <c r="G427" s="48"/>
      <c r="H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</row>
    <row r="428" spans="2:64" x14ac:dyDescent="0.25">
      <c r="B428" s="48"/>
      <c r="C428" s="48"/>
      <c r="D428" s="48"/>
      <c r="E428" s="48"/>
      <c r="F428" s="48"/>
      <c r="G428" s="48"/>
      <c r="H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</row>
    <row r="429" spans="2:64" x14ac:dyDescent="0.25">
      <c r="B429" s="48"/>
      <c r="C429" s="48"/>
      <c r="D429" s="48"/>
      <c r="E429" s="48"/>
      <c r="F429" s="48"/>
      <c r="G429" s="48"/>
      <c r="H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</row>
    <row r="430" spans="2:64" x14ac:dyDescent="0.25">
      <c r="B430" s="48"/>
      <c r="C430" s="48"/>
      <c r="D430" s="48"/>
      <c r="E430" s="48"/>
      <c r="F430" s="48"/>
      <c r="G430" s="48"/>
      <c r="H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</row>
    <row r="431" spans="2:64" x14ac:dyDescent="0.25">
      <c r="B431" s="48"/>
      <c r="C431" s="48"/>
      <c r="D431" s="48"/>
      <c r="E431" s="48"/>
      <c r="F431" s="48"/>
      <c r="G431" s="48"/>
      <c r="H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</row>
    <row r="432" spans="2:64" x14ac:dyDescent="0.25">
      <c r="B432" s="48"/>
      <c r="C432" s="48"/>
      <c r="D432" s="48"/>
      <c r="E432" s="48"/>
      <c r="F432" s="48"/>
      <c r="G432" s="48"/>
      <c r="H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</row>
    <row r="433" spans="2:64" x14ac:dyDescent="0.25">
      <c r="B433" s="48"/>
      <c r="C433" s="48"/>
      <c r="D433" s="48"/>
      <c r="E433" s="48"/>
      <c r="F433" s="48"/>
      <c r="G433" s="48"/>
      <c r="H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</row>
    <row r="434" spans="2:64" x14ac:dyDescent="0.25">
      <c r="B434" s="48"/>
      <c r="C434" s="48"/>
      <c r="D434" s="48"/>
      <c r="E434" s="48"/>
      <c r="F434" s="48"/>
      <c r="G434" s="48"/>
      <c r="H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</row>
    <row r="435" spans="2:64" x14ac:dyDescent="0.25">
      <c r="B435" s="48"/>
      <c r="C435" s="48"/>
      <c r="D435" s="48"/>
      <c r="E435" s="48"/>
      <c r="F435" s="48"/>
      <c r="G435" s="48"/>
      <c r="H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</row>
    <row r="436" spans="2:64" x14ac:dyDescent="0.25">
      <c r="B436" s="48"/>
      <c r="C436" s="48"/>
      <c r="D436" s="48"/>
      <c r="E436" s="48"/>
      <c r="F436" s="48"/>
      <c r="G436" s="48"/>
      <c r="H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</row>
    <row r="437" spans="2:64" x14ac:dyDescent="0.25">
      <c r="B437" s="48"/>
      <c r="C437" s="48"/>
      <c r="D437" s="48"/>
      <c r="E437" s="48"/>
      <c r="F437" s="48"/>
      <c r="G437" s="48"/>
      <c r="H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</row>
    <row r="438" spans="2:64" x14ac:dyDescent="0.25">
      <c r="B438" s="48"/>
      <c r="C438" s="48"/>
      <c r="D438" s="48"/>
      <c r="E438" s="48"/>
      <c r="F438" s="48"/>
      <c r="G438" s="48"/>
      <c r="H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</row>
    <row r="439" spans="2:64" x14ac:dyDescent="0.25">
      <c r="B439" s="48"/>
      <c r="C439" s="48"/>
      <c r="D439" s="48"/>
      <c r="E439" s="48"/>
      <c r="F439" s="48"/>
      <c r="G439" s="48"/>
      <c r="H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</row>
    <row r="440" spans="2:64" x14ac:dyDescent="0.25">
      <c r="B440" s="48"/>
      <c r="C440" s="48"/>
      <c r="D440" s="48"/>
      <c r="E440" s="48"/>
      <c r="F440" s="48"/>
      <c r="G440" s="48"/>
      <c r="H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</row>
    <row r="441" spans="2:64" x14ac:dyDescent="0.25">
      <c r="B441" s="48"/>
      <c r="C441" s="48"/>
      <c r="D441" s="48"/>
      <c r="E441" s="48"/>
      <c r="F441" s="48"/>
      <c r="G441" s="48"/>
      <c r="H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</row>
    <row r="442" spans="2:64" x14ac:dyDescent="0.25">
      <c r="B442" s="48"/>
      <c r="C442" s="48"/>
      <c r="D442" s="48"/>
      <c r="E442" s="48"/>
      <c r="F442" s="48"/>
      <c r="G442" s="48"/>
      <c r="H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</row>
    <row r="443" spans="2:64" x14ac:dyDescent="0.25">
      <c r="B443" s="48"/>
      <c r="C443" s="48"/>
      <c r="D443" s="48"/>
      <c r="E443" s="48"/>
      <c r="F443" s="48"/>
      <c r="G443" s="48"/>
      <c r="H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</row>
    <row r="444" spans="2:64" x14ac:dyDescent="0.25">
      <c r="B444" s="48"/>
      <c r="C444" s="48"/>
      <c r="D444" s="48"/>
      <c r="E444" s="48"/>
      <c r="F444" s="48"/>
      <c r="G444" s="48"/>
      <c r="H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</row>
    <row r="445" spans="2:64" x14ac:dyDescent="0.25">
      <c r="B445" s="48"/>
      <c r="C445" s="48"/>
      <c r="D445" s="48"/>
      <c r="E445" s="48"/>
      <c r="F445" s="48"/>
      <c r="G445" s="48"/>
      <c r="H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</row>
    <row r="446" spans="2:64" x14ac:dyDescent="0.25">
      <c r="B446" s="48"/>
      <c r="C446" s="48"/>
      <c r="D446" s="48"/>
      <c r="E446" s="48"/>
      <c r="F446" s="48"/>
      <c r="G446" s="48"/>
      <c r="H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</row>
    <row r="447" spans="2:64" x14ac:dyDescent="0.25">
      <c r="B447" s="48"/>
      <c r="C447" s="48"/>
      <c r="D447" s="48"/>
      <c r="E447" s="48"/>
      <c r="F447" s="48"/>
      <c r="G447" s="48"/>
      <c r="H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</row>
    <row r="448" spans="2:64" x14ac:dyDescent="0.25">
      <c r="B448" s="48"/>
      <c r="C448" s="48"/>
      <c r="D448" s="48"/>
      <c r="E448" s="48"/>
      <c r="F448" s="48"/>
      <c r="G448" s="48"/>
      <c r="H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</row>
    <row r="449" spans="2:64" x14ac:dyDescent="0.25">
      <c r="B449" s="48"/>
      <c r="C449" s="48"/>
      <c r="D449" s="48"/>
      <c r="E449" s="48"/>
      <c r="F449" s="48"/>
      <c r="G449" s="48"/>
      <c r="H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</row>
    <row r="450" spans="2:64" x14ac:dyDescent="0.25">
      <c r="B450" s="48"/>
      <c r="C450" s="48"/>
      <c r="D450" s="48"/>
      <c r="E450" s="48"/>
      <c r="F450" s="48"/>
      <c r="G450" s="48"/>
      <c r="H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</row>
    <row r="451" spans="2:64" x14ac:dyDescent="0.25">
      <c r="B451" s="48"/>
      <c r="C451" s="48"/>
      <c r="D451" s="48"/>
      <c r="E451" s="48"/>
      <c r="F451" s="48"/>
      <c r="G451" s="48"/>
      <c r="H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</row>
    <row r="452" spans="2:64" x14ac:dyDescent="0.25">
      <c r="B452" s="48"/>
      <c r="C452" s="48"/>
      <c r="D452" s="48"/>
      <c r="E452" s="48"/>
      <c r="F452" s="48"/>
      <c r="G452" s="48"/>
      <c r="H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</row>
    <row r="453" spans="2:64" x14ac:dyDescent="0.25">
      <c r="B453" s="48"/>
      <c r="C453" s="48"/>
      <c r="D453" s="48"/>
      <c r="E453" s="48"/>
      <c r="F453" s="48"/>
      <c r="G453" s="48"/>
      <c r="H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</row>
    <row r="454" spans="2:64" x14ac:dyDescent="0.25">
      <c r="B454" s="48"/>
      <c r="C454" s="48"/>
      <c r="D454" s="48"/>
      <c r="E454" s="48"/>
      <c r="F454" s="48"/>
      <c r="G454" s="48"/>
      <c r="H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</row>
    <row r="455" spans="2:64" x14ac:dyDescent="0.25">
      <c r="B455" s="48"/>
      <c r="C455" s="48"/>
      <c r="D455" s="48"/>
      <c r="E455" s="48"/>
      <c r="F455" s="48"/>
      <c r="G455" s="48"/>
      <c r="H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</row>
    <row r="456" spans="2:64" x14ac:dyDescent="0.25">
      <c r="B456" s="48"/>
      <c r="C456" s="48"/>
      <c r="D456" s="48"/>
      <c r="E456" s="48"/>
      <c r="F456" s="48"/>
      <c r="G456" s="48"/>
      <c r="H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</row>
    <row r="457" spans="2:64" x14ac:dyDescent="0.25">
      <c r="B457" s="48"/>
      <c r="C457" s="48"/>
      <c r="D457" s="48"/>
      <c r="E457" s="48"/>
      <c r="F457" s="48"/>
      <c r="G457" s="48"/>
      <c r="H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</row>
    <row r="458" spans="2:64" x14ac:dyDescent="0.25">
      <c r="B458" s="48"/>
      <c r="C458" s="48"/>
      <c r="D458" s="48"/>
      <c r="E458" s="48"/>
      <c r="F458" s="48"/>
      <c r="G458" s="48"/>
      <c r="H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</row>
    <row r="459" spans="2:64" x14ac:dyDescent="0.25">
      <c r="B459" s="48"/>
      <c r="C459" s="48"/>
      <c r="D459" s="48"/>
      <c r="E459" s="48"/>
      <c r="F459" s="48"/>
      <c r="G459" s="48"/>
      <c r="H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</row>
    <row r="460" spans="2:64" x14ac:dyDescent="0.25">
      <c r="B460" s="48"/>
      <c r="C460" s="48"/>
      <c r="D460" s="48"/>
      <c r="E460" s="48"/>
      <c r="F460" s="48"/>
      <c r="G460" s="48"/>
      <c r="H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</row>
    <row r="461" spans="2:64" x14ac:dyDescent="0.25">
      <c r="B461" s="48"/>
      <c r="C461" s="48"/>
      <c r="D461" s="48"/>
      <c r="E461" s="48"/>
      <c r="F461" s="48"/>
      <c r="G461" s="48"/>
      <c r="H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</row>
    <row r="462" spans="2:64" x14ac:dyDescent="0.25">
      <c r="B462" s="48"/>
      <c r="C462" s="48"/>
      <c r="D462" s="48"/>
      <c r="E462" s="48"/>
      <c r="F462" s="48"/>
      <c r="G462" s="48"/>
      <c r="H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</row>
    <row r="463" spans="2:64" x14ac:dyDescent="0.25">
      <c r="B463" s="48"/>
      <c r="C463" s="48"/>
      <c r="D463" s="48"/>
      <c r="E463" s="48"/>
      <c r="F463" s="48"/>
      <c r="G463" s="48"/>
      <c r="H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</row>
    <row r="464" spans="2:64" x14ac:dyDescent="0.25">
      <c r="B464" s="48"/>
      <c r="C464" s="48"/>
      <c r="D464" s="48"/>
      <c r="E464" s="48"/>
      <c r="F464" s="48"/>
      <c r="G464" s="48"/>
      <c r="H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</row>
    <row r="465" spans="2:64" x14ac:dyDescent="0.25">
      <c r="B465" s="48"/>
      <c r="C465" s="48"/>
      <c r="D465" s="48"/>
      <c r="E465" s="48"/>
      <c r="F465" s="48"/>
      <c r="G465" s="48"/>
      <c r="H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</row>
    <row r="466" spans="2:64" x14ac:dyDescent="0.25">
      <c r="B466" s="48"/>
      <c r="C466" s="48"/>
      <c r="D466" s="48"/>
      <c r="E466" s="48"/>
      <c r="F466" s="48"/>
      <c r="G466" s="48"/>
      <c r="H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</row>
    <row r="467" spans="2:64" x14ac:dyDescent="0.25">
      <c r="B467" s="48"/>
      <c r="C467" s="48"/>
      <c r="D467" s="48"/>
      <c r="E467" s="48"/>
      <c r="F467" s="48"/>
      <c r="G467" s="48"/>
      <c r="H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</row>
    <row r="468" spans="2:64" x14ac:dyDescent="0.25">
      <c r="B468" s="48"/>
      <c r="C468" s="48"/>
      <c r="D468" s="48"/>
      <c r="E468" s="48"/>
      <c r="F468" s="48"/>
      <c r="G468" s="48"/>
      <c r="H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</row>
    <row r="469" spans="2:64" x14ac:dyDescent="0.25">
      <c r="B469" s="48"/>
      <c r="C469" s="48"/>
      <c r="D469" s="48"/>
      <c r="E469" s="48"/>
      <c r="F469" s="48"/>
      <c r="G469" s="48"/>
      <c r="H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</row>
    <row r="470" spans="2:64" x14ac:dyDescent="0.25">
      <c r="B470" s="48"/>
      <c r="C470" s="48"/>
      <c r="D470" s="48"/>
      <c r="E470" s="48"/>
      <c r="F470" s="48"/>
      <c r="G470" s="48"/>
      <c r="H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</row>
    <row r="471" spans="2:64" x14ac:dyDescent="0.25">
      <c r="B471" s="48"/>
      <c r="C471" s="48"/>
      <c r="D471" s="48"/>
      <c r="E471" s="48"/>
      <c r="F471" s="48"/>
      <c r="G471" s="48"/>
      <c r="H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</row>
    <row r="472" spans="2:64" x14ac:dyDescent="0.25">
      <c r="B472" s="48"/>
      <c r="C472" s="48"/>
      <c r="D472" s="48"/>
      <c r="E472" s="48"/>
      <c r="F472" s="48"/>
      <c r="G472" s="48"/>
      <c r="H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</row>
    <row r="473" spans="2:64" x14ac:dyDescent="0.25">
      <c r="B473" s="48"/>
      <c r="C473" s="48"/>
      <c r="D473" s="48"/>
      <c r="E473" s="48"/>
      <c r="F473" s="48"/>
      <c r="G473" s="48"/>
      <c r="H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</row>
    <row r="474" spans="2:64" x14ac:dyDescent="0.25">
      <c r="B474" s="48"/>
      <c r="C474" s="48"/>
      <c r="D474" s="48"/>
      <c r="E474" s="48"/>
      <c r="F474" s="48"/>
      <c r="G474" s="48"/>
      <c r="H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</row>
    <row r="475" spans="2:64" x14ac:dyDescent="0.25">
      <c r="B475" s="48"/>
      <c r="C475" s="48"/>
      <c r="D475" s="48"/>
      <c r="E475" s="48"/>
      <c r="F475" s="48"/>
      <c r="G475" s="48"/>
      <c r="H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</row>
    <row r="476" spans="2:64" x14ac:dyDescent="0.25">
      <c r="B476" s="48"/>
      <c r="C476" s="48"/>
      <c r="D476" s="48"/>
      <c r="E476" s="48"/>
      <c r="F476" s="48"/>
      <c r="G476" s="48"/>
      <c r="H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</row>
    <row r="477" spans="2:64" x14ac:dyDescent="0.25">
      <c r="B477" s="48"/>
      <c r="C477" s="48"/>
      <c r="D477" s="48"/>
      <c r="E477" s="48"/>
      <c r="F477" s="48"/>
      <c r="G477" s="48"/>
      <c r="H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</row>
    <row r="478" spans="2:64" x14ac:dyDescent="0.25">
      <c r="B478" s="48"/>
      <c r="C478" s="48"/>
      <c r="D478" s="48"/>
      <c r="E478" s="48"/>
      <c r="F478" s="48"/>
      <c r="G478" s="48"/>
      <c r="H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</row>
    <row r="479" spans="2:64" x14ac:dyDescent="0.25">
      <c r="B479" s="48"/>
      <c r="C479" s="48"/>
      <c r="D479" s="48"/>
      <c r="E479" s="48"/>
      <c r="F479" s="48"/>
      <c r="G479" s="48"/>
      <c r="H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</row>
    <row r="480" spans="2:64" x14ac:dyDescent="0.25">
      <c r="B480" s="48"/>
      <c r="C480" s="48"/>
      <c r="D480" s="48"/>
      <c r="E480" s="48"/>
      <c r="F480" s="48"/>
      <c r="G480" s="48"/>
      <c r="H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</row>
    <row r="481" spans="2:64" x14ac:dyDescent="0.25">
      <c r="B481" s="48"/>
      <c r="C481" s="48"/>
      <c r="D481" s="48"/>
      <c r="E481" s="48"/>
      <c r="F481" s="48"/>
      <c r="G481" s="48"/>
      <c r="H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</row>
    <row r="482" spans="2:64" x14ac:dyDescent="0.25">
      <c r="B482" s="48"/>
      <c r="C482" s="48"/>
      <c r="D482" s="48"/>
      <c r="E482" s="48"/>
      <c r="F482" s="48"/>
      <c r="G482" s="48"/>
      <c r="H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</row>
    <row r="483" spans="2:64" x14ac:dyDescent="0.25">
      <c r="B483" s="48"/>
      <c r="C483" s="48"/>
      <c r="D483" s="48"/>
      <c r="E483" s="48"/>
      <c r="F483" s="48"/>
      <c r="G483" s="48"/>
      <c r="H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</row>
    <row r="484" spans="2:64" x14ac:dyDescent="0.25">
      <c r="B484" s="48"/>
      <c r="C484" s="48"/>
      <c r="D484" s="48"/>
      <c r="E484" s="48"/>
      <c r="F484" s="48"/>
      <c r="G484" s="48"/>
      <c r="H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</row>
    <row r="485" spans="2:64" x14ac:dyDescent="0.25">
      <c r="B485" s="48"/>
      <c r="C485" s="48"/>
      <c r="D485" s="48"/>
      <c r="E485" s="48"/>
      <c r="F485" s="48"/>
      <c r="G485" s="48"/>
      <c r="H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</row>
    <row r="486" spans="2:64" x14ac:dyDescent="0.25">
      <c r="B486" s="48"/>
      <c r="C486" s="48"/>
      <c r="D486" s="48"/>
      <c r="E486" s="48"/>
      <c r="F486" s="48"/>
      <c r="G486" s="48"/>
      <c r="H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</row>
    <row r="487" spans="2:64" x14ac:dyDescent="0.25">
      <c r="B487" s="48"/>
      <c r="C487" s="48"/>
      <c r="D487" s="48"/>
      <c r="E487" s="48"/>
      <c r="F487" s="48"/>
      <c r="G487" s="48"/>
      <c r="H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</row>
    <row r="488" spans="2:64" x14ac:dyDescent="0.25">
      <c r="B488" s="48"/>
      <c r="C488" s="48"/>
      <c r="D488" s="48"/>
      <c r="E488" s="48"/>
      <c r="F488" s="48"/>
      <c r="G488" s="48"/>
      <c r="H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</row>
    <row r="489" spans="2:64" x14ac:dyDescent="0.25">
      <c r="B489" s="48"/>
      <c r="C489" s="48"/>
      <c r="D489" s="48"/>
      <c r="E489" s="48"/>
      <c r="F489" s="48"/>
      <c r="G489" s="48"/>
      <c r="H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</row>
    <row r="490" spans="2:64" x14ac:dyDescent="0.25">
      <c r="B490" s="48"/>
      <c r="C490" s="48"/>
      <c r="D490" s="48"/>
      <c r="E490" s="48"/>
      <c r="F490" s="48"/>
      <c r="G490" s="48"/>
      <c r="H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</row>
    <row r="491" spans="2:64" x14ac:dyDescent="0.25">
      <c r="B491" s="48"/>
      <c r="C491" s="48"/>
      <c r="D491" s="48"/>
      <c r="E491" s="48"/>
      <c r="F491" s="48"/>
      <c r="G491" s="48"/>
      <c r="H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</row>
    <row r="492" spans="2:64" x14ac:dyDescent="0.25">
      <c r="B492" s="48"/>
      <c r="C492" s="48"/>
      <c r="D492" s="48"/>
      <c r="E492" s="48"/>
      <c r="F492" s="48"/>
      <c r="G492" s="48"/>
      <c r="H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</row>
    <row r="493" spans="2:64" x14ac:dyDescent="0.25">
      <c r="B493" s="48"/>
      <c r="C493" s="48"/>
      <c r="D493" s="48"/>
      <c r="E493" s="48"/>
      <c r="F493" s="48"/>
      <c r="G493" s="48"/>
      <c r="H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</row>
    <row r="494" spans="2:64" x14ac:dyDescent="0.25">
      <c r="B494" s="48"/>
      <c r="C494" s="48"/>
      <c r="D494" s="48"/>
      <c r="E494" s="48"/>
      <c r="F494" s="48"/>
      <c r="G494" s="48"/>
      <c r="H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</row>
    <row r="495" spans="2:64" x14ac:dyDescent="0.25">
      <c r="B495" s="48"/>
      <c r="C495" s="48"/>
      <c r="D495" s="48"/>
      <c r="E495" s="48"/>
      <c r="F495" s="48"/>
      <c r="G495" s="48"/>
      <c r="H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</row>
    <row r="496" spans="2:64" x14ac:dyDescent="0.25">
      <c r="B496" s="48"/>
      <c r="C496" s="48"/>
      <c r="D496" s="48"/>
      <c r="E496" s="48"/>
      <c r="F496" s="48"/>
      <c r="G496" s="48"/>
      <c r="H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</row>
    <row r="497" spans="2:64" x14ac:dyDescent="0.25">
      <c r="B497" s="48"/>
      <c r="C497" s="48"/>
      <c r="D497" s="48"/>
      <c r="E497" s="48"/>
      <c r="F497" s="48"/>
      <c r="G497" s="48"/>
      <c r="H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</row>
    <row r="498" spans="2:64" x14ac:dyDescent="0.25">
      <c r="B498" s="48"/>
      <c r="C498" s="48"/>
      <c r="D498" s="48"/>
      <c r="E498" s="48"/>
      <c r="F498" s="48"/>
      <c r="G498" s="48"/>
      <c r="H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</row>
    <row r="499" spans="2:64" x14ac:dyDescent="0.25">
      <c r="B499" s="48"/>
      <c r="C499" s="48"/>
      <c r="D499" s="48"/>
      <c r="E499" s="48"/>
      <c r="F499" s="48"/>
      <c r="G499" s="48"/>
      <c r="H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</row>
    <row r="500" spans="2:64" x14ac:dyDescent="0.25">
      <c r="B500" s="48"/>
      <c r="C500" s="48"/>
      <c r="D500" s="48"/>
      <c r="E500" s="48"/>
      <c r="F500" s="48"/>
      <c r="G500" s="48"/>
      <c r="H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</row>
    <row r="501" spans="2:64" x14ac:dyDescent="0.25">
      <c r="B501" s="48"/>
      <c r="C501" s="48"/>
      <c r="D501" s="48"/>
      <c r="E501" s="48"/>
      <c r="F501" s="48"/>
      <c r="G501" s="48"/>
      <c r="H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</row>
    <row r="502" spans="2:64" x14ac:dyDescent="0.25">
      <c r="B502" s="48"/>
      <c r="C502" s="48"/>
      <c r="D502" s="48"/>
      <c r="E502" s="48"/>
      <c r="F502" s="48"/>
      <c r="G502" s="48"/>
      <c r="H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</row>
    <row r="503" spans="2:64" x14ac:dyDescent="0.25">
      <c r="B503" s="48"/>
      <c r="C503" s="48"/>
      <c r="D503" s="48"/>
      <c r="E503" s="48"/>
      <c r="F503" s="48"/>
      <c r="G503" s="48"/>
      <c r="H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</row>
    <row r="504" spans="2:64" x14ac:dyDescent="0.25">
      <c r="B504" s="48"/>
      <c r="C504" s="48"/>
      <c r="D504" s="48"/>
      <c r="E504" s="48"/>
      <c r="F504" s="48"/>
      <c r="G504" s="48"/>
      <c r="H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</row>
    <row r="505" spans="2:64" x14ac:dyDescent="0.25">
      <c r="B505" s="48"/>
      <c r="C505" s="48"/>
      <c r="D505" s="48"/>
      <c r="E505" s="48"/>
      <c r="F505" s="48"/>
      <c r="G505" s="48"/>
      <c r="H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</row>
    <row r="506" spans="2:64" x14ac:dyDescent="0.25">
      <c r="B506" s="48"/>
      <c r="C506" s="48"/>
      <c r="D506" s="48"/>
      <c r="E506" s="48"/>
      <c r="F506" s="48"/>
      <c r="G506" s="48"/>
      <c r="H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</row>
    <row r="507" spans="2:64" x14ac:dyDescent="0.25">
      <c r="B507" s="48"/>
      <c r="C507" s="48"/>
      <c r="D507" s="48"/>
      <c r="E507" s="48"/>
      <c r="F507" s="48"/>
      <c r="G507" s="48"/>
      <c r="H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</row>
    <row r="508" spans="2:64" x14ac:dyDescent="0.25">
      <c r="B508" s="48"/>
      <c r="C508" s="48"/>
      <c r="D508" s="48"/>
      <c r="E508" s="48"/>
      <c r="F508" s="48"/>
      <c r="G508" s="48"/>
      <c r="H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</row>
    <row r="509" spans="2:64" x14ac:dyDescent="0.25">
      <c r="B509" s="48"/>
      <c r="C509" s="48"/>
      <c r="D509" s="48"/>
      <c r="E509" s="48"/>
      <c r="F509" s="48"/>
      <c r="G509" s="48"/>
      <c r="H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</row>
    <row r="510" spans="2:64" x14ac:dyDescent="0.25">
      <c r="B510" s="48"/>
      <c r="C510" s="48"/>
      <c r="D510" s="48"/>
      <c r="E510" s="48"/>
      <c r="F510" s="48"/>
      <c r="G510" s="48"/>
      <c r="H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</row>
    <row r="511" spans="2:64" x14ac:dyDescent="0.25">
      <c r="B511" s="48"/>
      <c r="C511" s="48"/>
      <c r="D511" s="48"/>
      <c r="E511" s="48"/>
      <c r="F511" s="48"/>
      <c r="G511" s="48"/>
      <c r="H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</row>
    <row r="512" spans="2:64" x14ac:dyDescent="0.25">
      <c r="B512" s="48"/>
      <c r="C512" s="48"/>
      <c r="D512" s="48"/>
      <c r="E512" s="48"/>
      <c r="F512" s="48"/>
      <c r="G512" s="48"/>
      <c r="H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</row>
    <row r="513" spans="2:64" x14ac:dyDescent="0.25">
      <c r="B513" s="48"/>
      <c r="C513" s="48"/>
      <c r="D513" s="48"/>
      <c r="E513" s="48"/>
      <c r="F513" s="48"/>
      <c r="G513" s="48"/>
      <c r="H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</row>
    <row r="514" spans="2:64" x14ac:dyDescent="0.25">
      <c r="B514" s="48"/>
      <c r="C514" s="48"/>
      <c r="D514" s="48"/>
      <c r="E514" s="48"/>
      <c r="F514" s="48"/>
      <c r="G514" s="48"/>
      <c r="H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</row>
    <row r="515" spans="2:64" x14ac:dyDescent="0.25">
      <c r="B515" s="48"/>
      <c r="C515" s="48"/>
      <c r="D515" s="48"/>
      <c r="E515" s="48"/>
      <c r="F515" s="48"/>
      <c r="G515" s="48"/>
      <c r="H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</row>
    <row r="516" spans="2:64" x14ac:dyDescent="0.25">
      <c r="B516" s="48"/>
      <c r="C516" s="48"/>
      <c r="D516" s="48"/>
      <c r="E516" s="48"/>
      <c r="F516" s="48"/>
      <c r="G516" s="48"/>
      <c r="H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</row>
    <row r="517" spans="2:64" x14ac:dyDescent="0.25">
      <c r="B517" s="48"/>
      <c r="C517" s="48"/>
      <c r="D517" s="48"/>
      <c r="E517" s="48"/>
      <c r="F517" s="48"/>
      <c r="G517" s="48"/>
      <c r="H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</row>
    <row r="518" spans="2:64" x14ac:dyDescent="0.25">
      <c r="B518" s="48"/>
      <c r="C518" s="48"/>
      <c r="D518" s="48"/>
      <c r="E518" s="48"/>
      <c r="F518" s="48"/>
      <c r="G518" s="48"/>
      <c r="H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</row>
    <row r="519" spans="2:64" x14ac:dyDescent="0.25">
      <c r="B519" s="48"/>
      <c r="C519" s="48"/>
      <c r="D519" s="48"/>
      <c r="E519" s="48"/>
      <c r="F519" s="48"/>
      <c r="G519" s="48"/>
      <c r="H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</row>
    <row r="520" spans="2:64" x14ac:dyDescent="0.25">
      <c r="B520" s="48"/>
      <c r="C520" s="48"/>
      <c r="D520" s="48"/>
      <c r="E520" s="48"/>
      <c r="F520" s="48"/>
      <c r="G520" s="48"/>
      <c r="H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</row>
    <row r="521" spans="2:64" x14ac:dyDescent="0.25">
      <c r="B521" s="48"/>
      <c r="C521" s="48"/>
      <c r="D521" s="48"/>
      <c r="E521" s="48"/>
      <c r="F521" s="48"/>
      <c r="G521" s="48"/>
      <c r="H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</row>
    <row r="522" spans="2:64" x14ac:dyDescent="0.25">
      <c r="B522" s="48"/>
      <c r="C522" s="48"/>
      <c r="D522" s="48"/>
      <c r="E522" s="48"/>
      <c r="F522" s="48"/>
      <c r="G522" s="48"/>
      <c r="H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</row>
    <row r="523" spans="2:64" x14ac:dyDescent="0.25">
      <c r="B523" s="48"/>
      <c r="C523" s="48"/>
      <c r="D523" s="48"/>
      <c r="E523" s="48"/>
      <c r="F523" s="48"/>
      <c r="G523" s="48"/>
      <c r="H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</row>
    <row r="524" spans="2:64" x14ac:dyDescent="0.25">
      <c r="B524" s="48"/>
      <c r="C524" s="48"/>
      <c r="D524" s="48"/>
      <c r="E524" s="48"/>
      <c r="F524" s="48"/>
      <c r="G524" s="48"/>
      <c r="H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</row>
    <row r="525" spans="2:64" x14ac:dyDescent="0.25">
      <c r="B525" s="48"/>
      <c r="C525" s="48"/>
      <c r="D525" s="48"/>
      <c r="E525" s="48"/>
      <c r="F525" s="48"/>
      <c r="G525" s="48"/>
      <c r="H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</row>
    <row r="526" spans="2:64" x14ac:dyDescent="0.25">
      <c r="B526" s="48"/>
      <c r="C526" s="48"/>
      <c r="D526" s="48"/>
      <c r="E526" s="48"/>
      <c r="F526" s="48"/>
      <c r="G526" s="48"/>
      <c r="H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</row>
    <row r="527" spans="2:64" x14ac:dyDescent="0.25">
      <c r="B527" s="48"/>
      <c r="C527" s="48"/>
      <c r="D527" s="48"/>
      <c r="E527" s="48"/>
      <c r="F527" s="48"/>
      <c r="G527" s="48"/>
      <c r="H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</row>
    <row r="528" spans="2:64" x14ac:dyDescent="0.25">
      <c r="B528" s="48"/>
      <c r="C528" s="48"/>
      <c r="D528" s="48"/>
      <c r="E528" s="48"/>
      <c r="F528" s="48"/>
      <c r="G528" s="48"/>
      <c r="H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</row>
    <row r="529" spans="2:64" x14ac:dyDescent="0.25">
      <c r="B529" s="48"/>
      <c r="C529" s="48"/>
      <c r="D529" s="48"/>
      <c r="E529" s="48"/>
      <c r="F529" s="48"/>
      <c r="G529" s="48"/>
      <c r="H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</row>
    <row r="530" spans="2:64" x14ac:dyDescent="0.25">
      <c r="B530" s="48"/>
      <c r="C530" s="48"/>
      <c r="D530" s="48"/>
      <c r="E530" s="48"/>
      <c r="F530" s="48"/>
      <c r="G530" s="48"/>
      <c r="H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</row>
    <row r="531" spans="2:64" x14ac:dyDescent="0.25">
      <c r="B531" s="48"/>
      <c r="C531" s="48"/>
      <c r="D531" s="48"/>
      <c r="E531" s="48"/>
      <c r="F531" s="48"/>
      <c r="G531" s="48"/>
      <c r="H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</row>
    <row r="532" spans="2:64" x14ac:dyDescent="0.25">
      <c r="B532" s="48"/>
      <c r="C532" s="48"/>
      <c r="D532" s="48"/>
      <c r="E532" s="48"/>
      <c r="F532" s="48"/>
      <c r="G532" s="48"/>
      <c r="H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</row>
    <row r="533" spans="2:64" x14ac:dyDescent="0.25">
      <c r="B533" s="48"/>
      <c r="C533" s="48"/>
      <c r="D533" s="48"/>
      <c r="E533" s="48"/>
      <c r="F533" s="48"/>
      <c r="G533" s="48"/>
      <c r="H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</row>
    <row r="534" spans="2:64" x14ac:dyDescent="0.25">
      <c r="B534" s="48"/>
      <c r="C534" s="48"/>
      <c r="D534" s="48"/>
      <c r="E534" s="48"/>
      <c r="F534" s="48"/>
      <c r="G534" s="48"/>
      <c r="H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</row>
    <row r="535" spans="2:64" x14ac:dyDescent="0.25">
      <c r="B535" s="48"/>
      <c r="C535" s="48"/>
      <c r="D535" s="48"/>
      <c r="E535" s="48"/>
      <c r="F535" s="48"/>
      <c r="G535" s="48"/>
      <c r="H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</row>
    <row r="536" spans="2:64" x14ac:dyDescent="0.25">
      <c r="B536" s="48"/>
      <c r="C536" s="48"/>
      <c r="D536" s="48"/>
      <c r="E536" s="48"/>
      <c r="F536" s="48"/>
      <c r="G536" s="48"/>
      <c r="H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</row>
    <row r="537" spans="2:64" x14ac:dyDescent="0.25">
      <c r="B537" s="48"/>
      <c r="C537" s="48"/>
      <c r="D537" s="48"/>
      <c r="E537" s="48"/>
      <c r="F537" s="48"/>
      <c r="G537" s="48"/>
      <c r="H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</row>
    <row r="538" spans="2:64" x14ac:dyDescent="0.25">
      <c r="B538" s="48"/>
      <c r="C538" s="48"/>
      <c r="D538" s="48"/>
      <c r="E538" s="48"/>
      <c r="F538" s="48"/>
      <c r="G538" s="48"/>
      <c r="H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</row>
    <row r="539" spans="2:64" x14ac:dyDescent="0.25">
      <c r="B539" s="48"/>
      <c r="C539" s="48"/>
      <c r="D539" s="48"/>
      <c r="E539" s="48"/>
      <c r="F539" s="48"/>
      <c r="G539" s="48"/>
      <c r="H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</row>
    <row r="540" spans="2:64" x14ac:dyDescent="0.25">
      <c r="B540" s="48"/>
      <c r="C540" s="48"/>
      <c r="D540" s="48"/>
      <c r="E540" s="48"/>
      <c r="F540" s="48"/>
      <c r="G540" s="48"/>
      <c r="H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</row>
    <row r="541" spans="2:64" x14ac:dyDescent="0.25">
      <c r="B541" s="48"/>
      <c r="C541" s="48"/>
      <c r="D541" s="48"/>
      <c r="E541" s="48"/>
      <c r="F541" s="48"/>
      <c r="G541" s="48"/>
      <c r="H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</row>
    <row r="542" spans="2:64" x14ac:dyDescent="0.25">
      <c r="B542" s="48"/>
      <c r="C542" s="48"/>
      <c r="D542" s="48"/>
      <c r="E542" s="48"/>
      <c r="F542" s="48"/>
      <c r="G542" s="48"/>
      <c r="H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</row>
    <row r="543" spans="2:64" x14ac:dyDescent="0.25">
      <c r="B543" s="48"/>
      <c r="C543" s="48"/>
      <c r="D543" s="48"/>
      <c r="E543" s="48"/>
      <c r="F543" s="48"/>
      <c r="G543" s="48"/>
      <c r="H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</row>
    <row r="544" spans="2:64" x14ac:dyDescent="0.25">
      <c r="B544" s="48"/>
      <c r="C544" s="48"/>
      <c r="D544" s="48"/>
      <c r="E544" s="48"/>
      <c r="F544" s="48"/>
      <c r="G544" s="48"/>
      <c r="H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</row>
    <row r="545" spans="2:64" x14ac:dyDescent="0.25">
      <c r="B545" s="48"/>
      <c r="C545" s="48"/>
      <c r="D545" s="48"/>
      <c r="E545" s="48"/>
      <c r="F545" s="48"/>
      <c r="G545" s="48"/>
      <c r="H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</row>
    <row r="546" spans="2:64" x14ac:dyDescent="0.25">
      <c r="B546" s="48"/>
      <c r="C546" s="48"/>
      <c r="D546" s="48"/>
      <c r="E546" s="48"/>
      <c r="F546" s="48"/>
      <c r="G546" s="48"/>
      <c r="H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</row>
    <row r="547" spans="2:64" x14ac:dyDescent="0.25">
      <c r="B547" s="48"/>
      <c r="C547" s="48"/>
      <c r="D547" s="48"/>
      <c r="E547" s="48"/>
      <c r="F547" s="48"/>
      <c r="G547" s="48"/>
      <c r="H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</row>
    <row r="548" spans="2:64" x14ac:dyDescent="0.25">
      <c r="B548" s="48"/>
      <c r="C548" s="48"/>
      <c r="D548" s="48"/>
      <c r="E548" s="48"/>
      <c r="F548" s="48"/>
      <c r="G548" s="48"/>
      <c r="H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</row>
    <row r="549" spans="2:64" x14ac:dyDescent="0.25">
      <c r="B549" s="48"/>
      <c r="C549" s="48"/>
      <c r="D549" s="48"/>
      <c r="E549" s="48"/>
      <c r="F549" s="48"/>
      <c r="G549" s="48"/>
      <c r="H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</row>
    <row r="550" spans="2:64" x14ac:dyDescent="0.25">
      <c r="B550" s="48"/>
      <c r="C550" s="48"/>
      <c r="D550" s="48"/>
      <c r="E550" s="48"/>
      <c r="F550" s="48"/>
      <c r="G550" s="48"/>
      <c r="H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</row>
    <row r="551" spans="2:64" x14ac:dyDescent="0.25">
      <c r="B551" s="48"/>
      <c r="C551" s="48"/>
      <c r="D551" s="48"/>
      <c r="E551" s="48"/>
      <c r="F551" s="48"/>
      <c r="G551" s="48"/>
      <c r="H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</row>
    <row r="552" spans="2:64" x14ac:dyDescent="0.25">
      <c r="B552" s="48"/>
      <c r="C552" s="48"/>
      <c r="D552" s="48"/>
      <c r="E552" s="48"/>
      <c r="F552" s="48"/>
      <c r="G552" s="48"/>
      <c r="H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</row>
    <row r="553" spans="2:64" x14ac:dyDescent="0.25">
      <c r="B553" s="48"/>
      <c r="C553" s="48"/>
      <c r="D553" s="48"/>
      <c r="E553" s="48"/>
      <c r="F553" s="48"/>
      <c r="G553" s="48"/>
      <c r="H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</row>
    <row r="554" spans="2:64" x14ac:dyDescent="0.25">
      <c r="B554" s="48"/>
      <c r="C554" s="48"/>
      <c r="D554" s="48"/>
      <c r="E554" s="48"/>
      <c r="F554" s="48"/>
      <c r="G554" s="48"/>
      <c r="H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</row>
    <row r="555" spans="2:64" x14ac:dyDescent="0.25">
      <c r="B555" s="48"/>
      <c r="C555" s="48"/>
      <c r="D555" s="48"/>
      <c r="E555" s="48"/>
      <c r="F555" s="48"/>
      <c r="G555" s="48"/>
      <c r="H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</row>
    <row r="556" spans="2:64" x14ac:dyDescent="0.25">
      <c r="B556" s="48"/>
      <c r="C556" s="48"/>
      <c r="D556" s="48"/>
      <c r="E556" s="48"/>
      <c r="F556" s="48"/>
      <c r="G556" s="48"/>
      <c r="H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</row>
    <row r="557" spans="2:64" x14ac:dyDescent="0.25">
      <c r="B557" s="48"/>
      <c r="C557" s="48"/>
      <c r="D557" s="48"/>
      <c r="E557" s="48"/>
      <c r="F557" s="48"/>
      <c r="G557" s="48"/>
      <c r="H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</row>
    <row r="558" spans="2:64" x14ac:dyDescent="0.25">
      <c r="B558" s="48"/>
      <c r="C558" s="48"/>
      <c r="D558" s="48"/>
      <c r="E558" s="48"/>
      <c r="F558" s="48"/>
      <c r="G558" s="48"/>
      <c r="H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</row>
    <row r="559" spans="2:64" x14ac:dyDescent="0.25">
      <c r="B559" s="48"/>
      <c r="C559" s="48"/>
      <c r="D559" s="48"/>
      <c r="E559" s="48"/>
      <c r="F559" s="48"/>
      <c r="G559" s="48"/>
      <c r="H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</row>
    <row r="560" spans="2:64" x14ac:dyDescent="0.25">
      <c r="B560" s="48"/>
      <c r="C560" s="48"/>
      <c r="D560" s="48"/>
      <c r="E560" s="48"/>
      <c r="F560" s="48"/>
      <c r="G560" s="48"/>
      <c r="H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</row>
    <row r="561" spans="2:64" x14ac:dyDescent="0.25">
      <c r="B561" s="48"/>
      <c r="C561" s="48"/>
      <c r="D561" s="48"/>
      <c r="E561" s="48"/>
      <c r="F561" s="48"/>
      <c r="G561" s="48"/>
      <c r="H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</row>
    <row r="562" spans="2:64" x14ac:dyDescent="0.25">
      <c r="B562" s="48"/>
      <c r="C562" s="48"/>
      <c r="D562" s="48"/>
      <c r="E562" s="48"/>
      <c r="F562" s="48"/>
      <c r="G562" s="48"/>
      <c r="H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</row>
    <row r="563" spans="2:64" x14ac:dyDescent="0.25">
      <c r="B563" s="48"/>
      <c r="C563" s="48"/>
      <c r="D563" s="48"/>
      <c r="E563" s="48"/>
      <c r="F563" s="48"/>
      <c r="G563" s="48"/>
      <c r="H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</row>
    <row r="564" spans="2:64" x14ac:dyDescent="0.25">
      <c r="B564" s="48"/>
      <c r="C564" s="48"/>
      <c r="D564" s="48"/>
      <c r="E564" s="48"/>
      <c r="F564" s="48"/>
      <c r="G564" s="48"/>
      <c r="H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</row>
    <row r="565" spans="2:64" x14ac:dyDescent="0.25">
      <c r="B565" s="48"/>
      <c r="C565" s="48"/>
      <c r="D565" s="48"/>
      <c r="E565" s="48"/>
      <c r="F565" s="48"/>
      <c r="G565" s="48"/>
      <c r="H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</row>
    <row r="566" spans="2:64" x14ac:dyDescent="0.25">
      <c r="B566" s="48"/>
      <c r="C566" s="48"/>
      <c r="D566" s="48"/>
      <c r="E566" s="48"/>
      <c r="F566" s="48"/>
      <c r="G566" s="48"/>
      <c r="H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</row>
    <row r="567" spans="2:64" x14ac:dyDescent="0.25">
      <c r="B567" s="48"/>
      <c r="C567" s="48"/>
      <c r="D567" s="48"/>
      <c r="E567" s="48"/>
      <c r="F567" s="48"/>
      <c r="G567" s="48"/>
      <c r="H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</row>
    <row r="568" spans="2:64" x14ac:dyDescent="0.25">
      <c r="B568" s="48"/>
      <c r="C568" s="48"/>
      <c r="D568" s="48"/>
      <c r="E568" s="48"/>
      <c r="F568" s="48"/>
      <c r="G568" s="48"/>
      <c r="H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</row>
    <row r="569" spans="2:64" x14ac:dyDescent="0.25">
      <c r="B569" s="48"/>
      <c r="C569" s="48"/>
      <c r="D569" s="48"/>
      <c r="E569" s="48"/>
      <c r="F569" s="48"/>
      <c r="G569" s="48"/>
      <c r="H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</row>
    <row r="570" spans="2:64" x14ac:dyDescent="0.25">
      <c r="B570" s="48"/>
      <c r="C570" s="48"/>
      <c r="D570" s="48"/>
      <c r="E570" s="48"/>
      <c r="F570" s="48"/>
      <c r="G570" s="48"/>
      <c r="H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</row>
    <row r="571" spans="2:64" x14ac:dyDescent="0.25">
      <c r="B571" s="48"/>
      <c r="C571" s="48"/>
      <c r="D571" s="48"/>
      <c r="E571" s="48"/>
      <c r="F571" s="48"/>
      <c r="G571" s="48"/>
      <c r="H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</row>
    <row r="572" spans="2:64" x14ac:dyDescent="0.25">
      <c r="B572" s="48"/>
      <c r="C572" s="48"/>
      <c r="D572" s="48"/>
      <c r="E572" s="48"/>
      <c r="F572" s="48"/>
      <c r="G572" s="48"/>
      <c r="H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</row>
    <row r="573" spans="2:64" x14ac:dyDescent="0.25">
      <c r="B573" s="48"/>
      <c r="C573" s="48"/>
      <c r="D573" s="48"/>
      <c r="E573" s="48"/>
      <c r="F573" s="48"/>
      <c r="G573" s="48"/>
      <c r="H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</row>
    <row r="574" spans="2:64" x14ac:dyDescent="0.25">
      <c r="B574" s="48"/>
      <c r="C574" s="48"/>
      <c r="D574" s="48"/>
      <c r="E574" s="48"/>
      <c r="F574" s="48"/>
      <c r="G574" s="48"/>
      <c r="H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</row>
    <row r="575" spans="2:64" x14ac:dyDescent="0.25">
      <c r="B575" s="48"/>
      <c r="C575" s="48"/>
      <c r="D575" s="48"/>
      <c r="E575" s="48"/>
      <c r="F575" s="48"/>
      <c r="G575" s="48"/>
      <c r="H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</row>
    <row r="576" spans="2:64" x14ac:dyDescent="0.25">
      <c r="B576" s="48"/>
      <c r="C576" s="48"/>
      <c r="D576" s="48"/>
      <c r="E576" s="48"/>
      <c r="F576" s="48"/>
      <c r="G576" s="48"/>
      <c r="H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</row>
    <row r="577" spans="2:64" x14ac:dyDescent="0.25">
      <c r="B577" s="48"/>
      <c r="C577" s="48"/>
      <c r="D577" s="48"/>
      <c r="E577" s="48"/>
      <c r="F577" s="48"/>
      <c r="G577" s="48"/>
      <c r="H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</row>
    <row r="578" spans="2:64" x14ac:dyDescent="0.25">
      <c r="B578" s="48"/>
      <c r="C578" s="48"/>
      <c r="D578" s="48"/>
      <c r="E578" s="48"/>
      <c r="F578" s="48"/>
      <c r="G578" s="48"/>
      <c r="H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</row>
    <row r="579" spans="2:64" x14ac:dyDescent="0.25">
      <c r="B579" s="48"/>
      <c r="C579" s="48"/>
      <c r="D579" s="48"/>
      <c r="E579" s="48"/>
      <c r="F579" s="48"/>
      <c r="G579" s="48"/>
      <c r="H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</row>
    <row r="580" spans="2:64" x14ac:dyDescent="0.25">
      <c r="B580" s="48"/>
      <c r="C580" s="48"/>
      <c r="D580" s="48"/>
      <c r="E580" s="48"/>
      <c r="F580" s="48"/>
      <c r="G580" s="48"/>
      <c r="H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</row>
    <row r="581" spans="2:64" x14ac:dyDescent="0.25">
      <c r="B581" s="48"/>
      <c r="C581" s="48"/>
      <c r="D581" s="48"/>
      <c r="E581" s="48"/>
      <c r="F581" s="48"/>
      <c r="G581" s="48"/>
      <c r="H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</row>
    <row r="582" spans="2:64" x14ac:dyDescent="0.25">
      <c r="B582" s="48"/>
      <c r="C582" s="48"/>
      <c r="D582" s="48"/>
      <c r="E582" s="48"/>
      <c r="F582" s="48"/>
      <c r="G582" s="48"/>
      <c r="H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</row>
    <row r="583" spans="2:64" x14ac:dyDescent="0.25">
      <c r="B583" s="48"/>
      <c r="C583" s="48"/>
      <c r="D583" s="48"/>
      <c r="E583" s="48"/>
      <c r="F583" s="48"/>
      <c r="G583" s="48"/>
      <c r="H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</row>
    <row r="584" spans="2:64" x14ac:dyDescent="0.25">
      <c r="B584" s="48"/>
      <c r="C584" s="48"/>
      <c r="D584" s="48"/>
      <c r="E584" s="48"/>
      <c r="F584" s="48"/>
      <c r="G584" s="48"/>
      <c r="H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</row>
    <row r="585" spans="2:64" x14ac:dyDescent="0.25">
      <c r="B585" s="48"/>
      <c r="C585" s="48"/>
      <c r="D585" s="48"/>
      <c r="E585" s="48"/>
      <c r="F585" s="48"/>
      <c r="G585" s="48"/>
      <c r="H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</row>
    <row r="586" spans="2:64" x14ac:dyDescent="0.25">
      <c r="B586" s="48"/>
      <c r="C586" s="48"/>
      <c r="D586" s="48"/>
      <c r="E586" s="48"/>
      <c r="F586" s="48"/>
      <c r="G586" s="48"/>
      <c r="H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</row>
    <row r="587" spans="2:64" x14ac:dyDescent="0.25">
      <c r="B587" s="48"/>
      <c r="C587" s="48"/>
      <c r="D587" s="48"/>
      <c r="E587" s="48"/>
      <c r="F587" s="48"/>
      <c r="G587" s="48"/>
      <c r="H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</row>
    <row r="588" spans="2:64" x14ac:dyDescent="0.25">
      <c r="B588" s="48"/>
      <c r="C588" s="48"/>
      <c r="D588" s="48"/>
      <c r="E588" s="48"/>
      <c r="F588" s="48"/>
      <c r="G588" s="48"/>
      <c r="H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</row>
    <row r="589" spans="2:64" x14ac:dyDescent="0.25">
      <c r="B589" s="48"/>
      <c r="C589" s="48"/>
      <c r="D589" s="48"/>
      <c r="E589" s="48"/>
      <c r="F589" s="48"/>
      <c r="G589" s="48"/>
      <c r="H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</row>
    <row r="590" spans="2:64" x14ac:dyDescent="0.25">
      <c r="B590" s="48"/>
      <c r="C590" s="48"/>
      <c r="D590" s="48"/>
      <c r="E590" s="48"/>
      <c r="F590" s="48"/>
      <c r="G590" s="48"/>
      <c r="H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</row>
    <row r="591" spans="2:64" x14ac:dyDescent="0.25">
      <c r="B591" s="48"/>
      <c r="C591" s="48"/>
      <c r="D591" s="48"/>
      <c r="E591" s="48"/>
      <c r="F591" s="48"/>
      <c r="G591" s="48"/>
      <c r="H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</row>
    <row r="592" spans="2:64" x14ac:dyDescent="0.25">
      <c r="B592" s="48"/>
      <c r="C592" s="48"/>
      <c r="D592" s="48"/>
      <c r="E592" s="48"/>
      <c r="F592" s="48"/>
      <c r="G592" s="48"/>
      <c r="H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</row>
    <row r="593" spans="2:64" x14ac:dyDescent="0.25">
      <c r="B593" s="48"/>
      <c r="C593" s="48"/>
      <c r="D593" s="48"/>
      <c r="E593" s="48"/>
      <c r="F593" s="48"/>
      <c r="G593" s="48"/>
      <c r="H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</row>
    <row r="594" spans="2:64" x14ac:dyDescent="0.25">
      <c r="B594" s="48"/>
      <c r="C594" s="48"/>
      <c r="D594" s="48"/>
      <c r="E594" s="48"/>
      <c r="F594" s="48"/>
      <c r="G594" s="48"/>
      <c r="H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</row>
    <row r="595" spans="2:64" x14ac:dyDescent="0.25">
      <c r="B595" s="48"/>
      <c r="C595" s="48"/>
      <c r="D595" s="48"/>
      <c r="E595" s="48"/>
      <c r="F595" s="48"/>
      <c r="G595" s="48"/>
      <c r="H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</row>
    <row r="596" spans="2:64" x14ac:dyDescent="0.25">
      <c r="B596" s="48"/>
      <c r="C596" s="48"/>
      <c r="D596" s="48"/>
      <c r="E596" s="48"/>
      <c r="F596" s="48"/>
      <c r="G596" s="48"/>
      <c r="H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</row>
    <row r="597" spans="2:64" x14ac:dyDescent="0.25">
      <c r="B597" s="48"/>
      <c r="C597" s="48"/>
      <c r="D597" s="48"/>
      <c r="E597" s="48"/>
      <c r="F597" s="48"/>
      <c r="G597" s="48"/>
      <c r="H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</row>
    <row r="598" spans="2:64" x14ac:dyDescent="0.25">
      <c r="B598" s="48"/>
      <c r="C598" s="48"/>
      <c r="D598" s="48"/>
      <c r="E598" s="48"/>
      <c r="F598" s="48"/>
      <c r="G598" s="48"/>
      <c r="H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</row>
    <row r="599" spans="2:64" x14ac:dyDescent="0.25">
      <c r="B599" s="48"/>
      <c r="C599" s="48"/>
      <c r="D599" s="48"/>
      <c r="E599" s="48"/>
      <c r="F599" s="48"/>
      <c r="G599" s="48"/>
      <c r="H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</row>
    <row r="600" spans="2:64" x14ac:dyDescent="0.25">
      <c r="B600" s="48"/>
      <c r="C600" s="48"/>
      <c r="D600" s="48"/>
      <c r="E600" s="48"/>
      <c r="F600" s="48"/>
      <c r="G600" s="48"/>
      <c r="H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</row>
    <row r="601" spans="2:64" x14ac:dyDescent="0.25">
      <c r="B601" s="48"/>
      <c r="C601" s="48"/>
      <c r="D601" s="48"/>
      <c r="E601" s="48"/>
      <c r="F601" s="48"/>
      <c r="G601" s="48"/>
      <c r="H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</row>
    <row r="602" spans="2:64" x14ac:dyDescent="0.25">
      <c r="B602" s="48"/>
      <c r="C602" s="48"/>
      <c r="D602" s="48"/>
      <c r="E602" s="48"/>
      <c r="F602" s="48"/>
      <c r="G602" s="48"/>
      <c r="H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</row>
    <row r="603" spans="2:64" x14ac:dyDescent="0.25">
      <c r="B603" s="48"/>
      <c r="C603" s="48"/>
      <c r="D603" s="48"/>
      <c r="E603" s="48"/>
      <c r="F603" s="48"/>
      <c r="G603" s="48"/>
      <c r="H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</row>
    <row r="604" spans="2:64" x14ac:dyDescent="0.25">
      <c r="B604" s="48"/>
      <c r="C604" s="48"/>
      <c r="D604" s="48"/>
      <c r="E604" s="48"/>
      <c r="F604" s="48"/>
      <c r="G604" s="48"/>
      <c r="H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</row>
    <row r="605" spans="2:64" x14ac:dyDescent="0.25">
      <c r="B605" s="48"/>
      <c r="C605" s="48"/>
      <c r="D605" s="48"/>
      <c r="E605" s="48"/>
      <c r="F605" s="48"/>
      <c r="G605" s="48"/>
      <c r="H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</row>
    <row r="606" spans="2:64" x14ac:dyDescent="0.25">
      <c r="B606" s="48"/>
      <c r="C606" s="48"/>
      <c r="D606" s="48"/>
      <c r="E606" s="48"/>
      <c r="F606" s="48"/>
      <c r="G606" s="48"/>
      <c r="H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</row>
    <row r="607" spans="2:64" x14ac:dyDescent="0.25">
      <c r="B607" s="48"/>
      <c r="C607" s="48"/>
      <c r="D607" s="48"/>
      <c r="E607" s="48"/>
      <c r="F607" s="48"/>
      <c r="G607" s="48"/>
      <c r="H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</row>
    <row r="608" spans="2:64" x14ac:dyDescent="0.25">
      <c r="B608" s="48"/>
      <c r="C608" s="48"/>
      <c r="D608" s="48"/>
      <c r="E608" s="48"/>
      <c r="F608" s="48"/>
      <c r="G608" s="48"/>
      <c r="H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</row>
    <row r="609" spans="2:64" x14ac:dyDescent="0.25">
      <c r="B609" s="48"/>
      <c r="C609" s="48"/>
      <c r="D609" s="48"/>
      <c r="E609" s="48"/>
      <c r="F609" s="48"/>
      <c r="G609" s="48"/>
      <c r="H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</row>
    <row r="610" spans="2:64" x14ac:dyDescent="0.25">
      <c r="B610" s="48"/>
      <c r="C610" s="48"/>
      <c r="D610" s="48"/>
      <c r="E610" s="48"/>
      <c r="F610" s="48"/>
      <c r="G610" s="48"/>
      <c r="H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</row>
    <row r="611" spans="2:64" x14ac:dyDescent="0.25">
      <c r="B611" s="48"/>
      <c r="C611" s="48"/>
      <c r="D611" s="48"/>
      <c r="E611" s="48"/>
      <c r="F611" s="48"/>
      <c r="G611" s="48"/>
      <c r="H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</row>
    <row r="612" spans="2:64" x14ac:dyDescent="0.25">
      <c r="B612" s="48"/>
      <c r="C612" s="48"/>
      <c r="D612" s="48"/>
      <c r="E612" s="48"/>
      <c r="F612" s="48"/>
      <c r="G612" s="48"/>
      <c r="H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</row>
    <row r="613" spans="2:64" x14ac:dyDescent="0.25">
      <c r="B613" s="48"/>
      <c r="C613" s="48"/>
      <c r="D613" s="48"/>
      <c r="E613" s="48"/>
      <c r="F613" s="48"/>
      <c r="G613" s="48"/>
      <c r="H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</row>
    <row r="614" spans="2:64" x14ac:dyDescent="0.25">
      <c r="B614" s="48"/>
      <c r="C614" s="48"/>
      <c r="D614" s="48"/>
      <c r="E614" s="48"/>
      <c r="F614" s="48"/>
      <c r="G614" s="48"/>
      <c r="H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</row>
    <row r="615" spans="2:64" x14ac:dyDescent="0.25">
      <c r="B615" s="48"/>
      <c r="C615" s="48"/>
      <c r="D615" s="48"/>
      <c r="E615" s="48"/>
      <c r="F615" s="48"/>
      <c r="G615" s="48"/>
      <c r="H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</row>
    <row r="616" spans="2:64" x14ac:dyDescent="0.25">
      <c r="B616" s="48"/>
      <c r="C616" s="48"/>
      <c r="D616" s="48"/>
      <c r="E616" s="48"/>
      <c r="F616" s="48"/>
      <c r="G616" s="48"/>
      <c r="H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</row>
    <row r="617" spans="2:64" x14ac:dyDescent="0.25">
      <c r="B617" s="48"/>
      <c r="C617" s="48"/>
      <c r="D617" s="48"/>
      <c r="E617" s="48"/>
      <c r="F617" s="48"/>
      <c r="G617" s="48"/>
      <c r="H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</row>
    <row r="618" spans="2:64" x14ac:dyDescent="0.25">
      <c r="B618" s="48"/>
      <c r="C618" s="48"/>
      <c r="D618" s="48"/>
      <c r="E618" s="48"/>
      <c r="F618" s="48"/>
      <c r="G618" s="48"/>
      <c r="H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</row>
    <row r="619" spans="2:64" x14ac:dyDescent="0.25">
      <c r="B619" s="48"/>
      <c r="C619" s="48"/>
      <c r="D619" s="48"/>
      <c r="E619" s="48"/>
      <c r="F619" s="48"/>
      <c r="G619" s="48"/>
      <c r="H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</row>
    <row r="620" spans="2:64" x14ac:dyDescent="0.25">
      <c r="B620" s="48"/>
      <c r="C620" s="48"/>
      <c r="D620" s="48"/>
      <c r="E620" s="48"/>
      <c r="F620" s="48"/>
      <c r="G620" s="48"/>
      <c r="H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</row>
    <row r="621" spans="2:64" x14ac:dyDescent="0.25">
      <c r="B621" s="48"/>
      <c r="C621" s="48"/>
      <c r="D621" s="48"/>
      <c r="E621" s="48"/>
      <c r="F621" s="48"/>
      <c r="G621" s="48"/>
      <c r="H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</row>
    <row r="622" spans="2:64" x14ac:dyDescent="0.25">
      <c r="B622" s="48"/>
      <c r="C622" s="48"/>
      <c r="D622" s="48"/>
      <c r="E622" s="48"/>
      <c r="F622" s="48"/>
      <c r="G622" s="48"/>
      <c r="H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</row>
    <row r="623" spans="2:64" x14ac:dyDescent="0.25">
      <c r="B623" s="48"/>
      <c r="C623" s="48"/>
      <c r="D623" s="48"/>
      <c r="E623" s="48"/>
      <c r="F623" s="48"/>
      <c r="G623" s="48"/>
      <c r="H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</row>
    <row r="624" spans="2:64" x14ac:dyDescent="0.25">
      <c r="B624" s="48"/>
      <c r="C624" s="48"/>
      <c r="D624" s="48"/>
      <c r="E624" s="48"/>
      <c r="F624" s="48"/>
      <c r="G624" s="48"/>
      <c r="H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</row>
    <row r="625" spans="2:64" x14ac:dyDescent="0.25">
      <c r="B625" s="48"/>
      <c r="C625" s="48"/>
      <c r="D625" s="48"/>
      <c r="E625" s="48"/>
      <c r="F625" s="48"/>
      <c r="G625" s="48"/>
      <c r="H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</row>
    <row r="626" spans="2:64" x14ac:dyDescent="0.25">
      <c r="B626" s="48"/>
      <c r="C626" s="48"/>
      <c r="D626" s="48"/>
      <c r="E626" s="48"/>
      <c r="F626" s="48"/>
      <c r="G626" s="48"/>
      <c r="H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</row>
    <row r="627" spans="2:64" x14ac:dyDescent="0.25">
      <c r="B627" s="48"/>
      <c r="C627" s="48"/>
      <c r="D627" s="48"/>
      <c r="E627" s="48"/>
      <c r="F627" s="48"/>
      <c r="G627" s="48"/>
      <c r="H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</row>
    <row r="628" spans="2:64" x14ac:dyDescent="0.25">
      <c r="B628" s="48"/>
      <c r="C628" s="48"/>
      <c r="D628" s="48"/>
      <c r="E628" s="48"/>
      <c r="F628" s="48"/>
      <c r="G628" s="48"/>
      <c r="H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</row>
    <row r="629" spans="2:64" x14ac:dyDescent="0.25">
      <c r="B629" s="48"/>
      <c r="C629" s="48"/>
      <c r="D629" s="48"/>
      <c r="E629" s="48"/>
      <c r="F629" s="48"/>
      <c r="G629" s="48"/>
      <c r="H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</row>
    <row r="630" spans="2:64" x14ac:dyDescent="0.25">
      <c r="B630" s="48"/>
      <c r="C630" s="48"/>
      <c r="D630" s="48"/>
      <c r="E630" s="48"/>
      <c r="F630" s="48"/>
      <c r="G630" s="48"/>
      <c r="H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</row>
    <row r="631" spans="2:64" x14ac:dyDescent="0.25">
      <c r="B631" s="48"/>
      <c r="C631" s="48"/>
      <c r="D631" s="48"/>
      <c r="E631" s="48"/>
      <c r="F631" s="48"/>
      <c r="G631" s="48"/>
      <c r="H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</row>
    <row r="632" spans="2:64" x14ac:dyDescent="0.25">
      <c r="B632" s="48"/>
      <c r="C632" s="48"/>
      <c r="D632" s="48"/>
      <c r="E632" s="48"/>
      <c r="F632" s="48"/>
      <c r="G632" s="48"/>
      <c r="H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</row>
    <row r="633" spans="2:64" x14ac:dyDescent="0.25">
      <c r="B633" s="48"/>
      <c r="C633" s="48"/>
      <c r="D633" s="48"/>
      <c r="E633" s="48"/>
      <c r="F633" s="48"/>
      <c r="G633" s="48"/>
      <c r="H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</row>
    <row r="634" spans="2:64" x14ac:dyDescent="0.25">
      <c r="B634" s="48"/>
      <c r="C634" s="48"/>
      <c r="D634" s="48"/>
      <c r="E634" s="48"/>
      <c r="F634" s="48"/>
      <c r="G634" s="48"/>
      <c r="H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</row>
    <row r="635" spans="2:64" x14ac:dyDescent="0.25">
      <c r="B635" s="48"/>
      <c r="C635" s="48"/>
      <c r="D635" s="48"/>
      <c r="E635" s="48"/>
      <c r="F635" s="48"/>
      <c r="G635" s="48"/>
      <c r="H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</row>
    <row r="636" spans="2:64" x14ac:dyDescent="0.25">
      <c r="B636" s="48"/>
      <c r="C636" s="48"/>
      <c r="D636" s="48"/>
      <c r="E636" s="48"/>
      <c r="F636" s="48"/>
      <c r="G636" s="48"/>
      <c r="H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</row>
    <row r="637" spans="2:64" x14ac:dyDescent="0.25">
      <c r="B637" s="48"/>
      <c r="C637" s="48"/>
      <c r="D637" s="48"/>
      <c r="E637" s="48"/>
      <c r="F637" s="48"/>
      <c r="G637" s="48"/>
      <c r="H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</row>
    <row r="638" spans="2:64" x14ac:dyDescent="0.25">
      <c r="B638" s="48"/>
      <c r="C638" s="48"/>
      <c r="D638" s="48"/>
      <c r="E638" s="48"/>
      <c r="F638" s="48"/>
      <c r="G638" s="48"/>
      <c r="H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</row>
    <row r="639" spans="2:64" x14ac:dyDescent="0.25">
      <c r="B639" s="48"/>
      <c r="C639" s="48"/>
      <c r="D639" s="48"/>
      <c r="E639" s="48"/>
      <c r="F639" s="48"/>
      <c r="G639" s="48"/>
      <c r="H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</row>
    <row r="640" spans="2:64" x14ac:dyDescent="0.25">
      <c r="B640" s="48"/>
      <c r="C640" s="48"/>
      <c r="D640" s="48"/>
      <c r="E640" s="48"/>
      <c r="F640" s="48"/>
      <c r="G640" s="48"/>
      <c r="H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</row>
    <row r="641" spans="2:64" x14ac:dyDescent="0.25">
      <c r="B641" s="48"/>
      <c r="C641" s="48"/>
      <c r="D641" s="48"/>
      <c r="E641" s="48"/>
      <c r="F641" s="48"/>
      <c r="G641" s="48"/>
      <c r="H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</row>
    <row r="642" spans="2:64" x14ac:dyDescent="0.25">
      <c r="B642" s="48"/>
      <c r="C642" s="48"/>
      <c r="D642" s="48"/>
      <c r="E642" s="48"/>
      <c r="F642" s="48"/>
      <c r="G642" s="48"/>
      <c r="H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</row>
    <row r="643" spans="2:64" x14ac:dyDescent="0.25">
      <c r="B643" s="48"/>
      <c r="C643" s="48"/>
      <c r="D643" s="48"/>
      <c r="E643" s="48"/>
      <c r="F643" s="48"/>
      <c r="G643" s="48"/>
      <c r="H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</row>
    <row r="644" spans="2:64" x14ac:dyDescent="0.25">
      <c r="B644" s="48"/>
      <c r="C644" s="48"/>
      <c r="D644" s="48"/>
      <c r="E644" s="48"/>
      <c r="F644" s="48"/>
      <c r="G644" s="48"/>
      <c r="H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</row>
    <row r="645" spans="2:64" x14ac:dyDescent="0.25">
      <c r="B645" s="48"/>
      <c r="C645" s="48"/>
      <c r="D645" s="48"/>
      <c r="E645" s="48"/>
      <c r="F645" s="48"/>
      <c r="G645" s="48"/>
      <c r="H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</row>
    <row r="646" spans="2:64" x14ac:dyDescent="0.25">
      <c r="B646" s="48"/>
      <c r="C646" s="48"/>
      <c r="D646" s="48"/>
      <c r="E646" s="48"/>
      <c r="F646" s="48"/>
      <c r="G646" s="48"/>
      <c r="H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</row>
    <row r="647" spans="2:64" x14ac:dyDescent="0.25">
      <c r="B647" s="48"/>
      <c r="C647" s="48"/>
      <c r="D647" s="48"/>
      <c r="E647" s="48"/>
      <c r="F647" s="48"/>
      <c r="G647" s="48"/>
      <c r="H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</row>
    <row r="648" spans="2:64" x14ac:dyDescent="0.25">
      <c r="B648" s="48"/>
      <c r="C648" s="48"/>
      <c r="D648" s="48"/>
      <c r="E648" s="48"/>
      <c r="F648" s="48"/>
      <c r="G648" s="48"/>
      <c r="H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</row>
    <row r="649" spans="2:64" x14ac:dyDescent="0.25">
      <c r="B649" s="48"/>
      <c r="C649" s="48"/>
      <c r="D649" s="48"/>
      <c r="E649" s="48"/>
      <c r="F649" s="48"/>
      <c r="G649" s="48"/>
      <c r="H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</row>
    <row r="650" spans="2:64" x14ac:dyDescent="0.25">
      <c r="B650" s="48"/>
      <c r="C650" s="48"/>
      <c r="D650" s="48"/>
      <c r="E650" s="48"/>
      <c r="F650" s="48"/>
      <c r="G650" s="48"/>
      <c r="H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</row>
    <row r="651" spans="2:64" x14ac:dyDescent="0.25">
      <c r="B651" s="48"/>
      <c r="C651" s="48"/>
      <c r="D651" s="48"/>
      <c r="E651" s="48"/>
      <c r="F651" s="48"/>
      <c r="G651" s="48"/>
      <c r="H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</row>
    <row r="652" spans="2:64" x14ac:dyDescent="0.25">
      <c r="B652" s="48"/>
      <c r="C652" s="48"/>
      <c r="D652" s="48"/>
      <c r="E652" s="48"/>
      <c r="F652" s="48"/>
      <c r="G652" s="48"/>
      <c r="H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</row>
    <row r="653" spans="2:64" x14ac:dyDescent="0.25">
      <c r="B653" s="48"/>
      <c r="C653" s="48"/>
      <c r="D653" s="48"/>
      <c r="E653" s="48"/>
      <c r="F653" s="48"/>
      <c r="G653" s="48"/>
      <c r="H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</row>
    <row r="654" spans="2:64" x14ac:dyDescent="0.25">
      <c r="B654" s="48"/>
      <c r="C654" s="48"/>
      <c r="D654" s="48"/>
      <c r="E654" s="48"/>
      <c r="F654" s="48"/>
      <c r="G654" s="48"/>
      <c r="H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</row>
    <row r="655" spans="2:64" x14ac:dyDescent="0.25">
      <c r="B655" s="48"/>
      <c r="C655" s="48"/>
      <c r="D655" s="48"/>
      <c r="E655" s="48"/>
      <c r="F655" s="48"/>
      <c r="G655" s="48"/>
      <c r="H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</row>
    <row r="656" spans="2:64" x14ac:dyDescent="0.25">
      <c r="B656" s="48"/>
      <c r="C656" s="48"/>
      <c r="D656" s="48"/>
      <c r="E656" s="48"/>
      <c r="F656" s="48"/>
      <c r="G656" s="48"/>
      <c r="H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</row>
    <row r="657" spans="2:64" x14ac:dyDescent="0.25">
      <c r="B657" s="48"/>
      <c r="C657" s="48"/>
      <c r="D657" s="48"/>
      <c r="E657" s="48"/>
      <c r="F657" s="48"/>
      <c r="G657" s="48"/>
      <c r="H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</row>
    <row r="658" spans="2:64" x14ac:dyDescent="0.25">
      <c r="B658" s="48"/>
      <c r="C658" s="48"/>
      <c r="D658" s="48"/>
      <c r="E658" s="48"/>
      <c r="F658" s="48"/>
      <c r="G658" s="48"/>
      <c r="H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</row>
    <row r="659" spans="2:64" x14ac:dyDescent="0.25">
      <c r="B659" s="48"/>
      <c r="C659" s="48"/>
      <c r="D659" s="48"/>
      <c r="E659" s="48"/>
      <c r="F659" s="48"/>
      <c r="G659" s="48"/>
      <c r="H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</row>
    <row r="660" spans="2:64" x14ac:dyDescent="0.25">
      <c r="B660" s="48"/>
      <c r="C660" s="48"/>
      <c r="D660" s="48"/>
      <c r="E660" s="48"/>
      <c r="F660" s="48"/>
      <c r="G660" s="48"/>
      <c r="H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</row>
    <row r="661" spans="2:64" x14ac:dyDescent="0.25">
      <c r="B661" s="48"/>
      <c r="C661" s="48"/>
      <c r="D661" s="48"/>
      <c r="E661" s="48"/>
      <c r="F661" s="48"/>
      <c r="G661" s="48"/>
      <c r="H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</row>
    <row r="662" spans="2:64" x14ac:dyDescent="0.25">
      <c r="B662" s="48"/>
      <c r="C662" s="48"/>
      <c r="D662" s="48"/>
      <c r="E662" s="48"/>
      <c r="F662" s="48"/>
      <c r="G662" s="48"/>
      <c r="H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</row>
    <row r="663" spans="2:64" x14ac:dyDescent="0.25">
      <c r="B663" s="48"/>
      <c r="C663" s="48"/>
      <c r="D663" s="48"/>
      <c r="E663" s="48"/>
      <c r="F663" s="48"/>
      <c r="G663" s="48"/>
      <c r="H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</row>
    <row r="664" spans="2:64" x14ac:dyDescent="0.25">
      <c r="B664" s="48"/>
      <c r="C664" s="48"/>
      <c r="D664" s="48"/>
      <c r="E664" s="48"/>
      <c r="F664" s="48"/>
      <c r="G664" s="48"/>
      <c r="H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</row>
    <row r="665" spans="2:64" x14ac:dyDescent="0.25">
      <c r="B665" s="48"/>
      <c r="C665" s="48"/>
      <c r="D665" s="48"/>
      <c r="E665" s="48"/>
      <c r="F665" s="48"/>
      <c r="G665" s="48"/>
      <c r="H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</row>
    <row r="666" spans="2:64" x14ac:dyDescent="0.25">
      <c r="B666" s="48"/>
      <c r="C666" s="48"/>
      <c r="D666" s="48"/>
      <c r="E666" s="48"/>
      <c r="F666" s="48"/>
      <c r="G666" s="48"/>
      <c r="H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</row>
    <row r="667" spans="2:64" x14ac:dyDescent="0.25">
      <c r="B667" s="48"/>
      <c r="C667" s="48"/>
      <c r="D667" s="48"/>
      <c r="E667" s="48"/>
      <c r="F667" s="48"/>
      <c r="G667" s="48"/>
      <c r="H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</row>
    <row r="668" spans="2:64" x14ac:dyDescent="0.25">
      <c r="B668" s="48"/>
      <c r="C668" s="48"/>
      <c r="D668" s="48"/>
      <c r="E668" s="48"/>
      <c r="F668" s="48"/>
      <c r="G668" s="48"/>
      <c r="H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</row>
    <row r="669" spans="2:64" x14ac:dyDescent="0.25">
      <c r="B669" s="48"/>
      <c r="C669" s="48"/>
      <c r="D669" s="48"/>
      <c r="E669" s="48"/>
      <c r="F669" s="48"/>
      <c r="G669" s="48"/>
      <c r="H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</row>
    <row r="670" spans="2:64" x14ac:dyDescent="0.25">
      <c r="B670" s="48"/>
      <c r="C670" s="48"/>
      <c r="D670" s="48"/>
      <c r="E670" s="48"/>
      <c r="F670" s="48"/>
      <c r="G670" s="48"/>
      <c r="H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</row>
    <row r="671" spans="2:64" x14ac:dyDescent="0.25">
      <c r="B671" s="48"/>
      <c r="C671" s="48"/>
      <c r="D671" s="48"/>
      <c r="E671" s="48"/>
      <c r="F671" s="48"/>
      <c r="G671" s="48"/>
      <c r="H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</row>
    <row r="672" spans="2:64" x14ac:dyDescent="0.25">
      <c r="B672" s="48"/>
      <c r="C672" s="48"/>
      <c r="D672" s="48"/>
      <c r="E672" s="48"/>
      <c r="F672" s="48"/>
      <c r="G672" s="48"/>
      <c r="H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</row>
    <row r="673" spans="2:64" x14ac:dyDescent="0.25">
      <c r="B673" s="48"/>
      <c r="C673" s="48"/>
      <c r="D673" s="48"/>
      <c r="E673" s="48"/>
      <c r="F673" s="48"/>
      <c r="G673" s="48"/>
      <c r="H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</row>
    <row r="674" spans="2:64" x14ac:dyDescent="0.25">
      <c r="B674" s="48"/>
      <c r="C674" s="48"/>
      <c r="D674" s="48"/>
      <c r="E674" s="48"/>
      <c r="F674" s="48"/>
      <c r="G674" s="48"/>
      <c r="H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</row>
    <row r="675" spans="2:64" x14ac:dyDescent="0.25">
      <c r="B675" s="48"/>
      <c r="C675" s="48"/>
      <c r="D675" s="48"/>
      <c r="E675" s="48"/>
      <c r="F675" s="48"/>
      <c r="G675" s="48"/>
      <c r="H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</row>
    <row r="676" spans="2:64" x14ac:dyDescent="0.25">
      <c r="B676" s="48"/>
      <c r="C676" s="48"/>
      <c r="D676" s="48"/>
      <c r="E676" s="48"/>
      <c r="F676" s="48"/>
      <c r="G676" s="48"/>
      <c r="H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</row>
    <row r="677" spans="2:64" x14ac:dyDescent="0.25">
      <c r="B677" s="48"/>
      <c r="C677" s="48"/>
      <c r="D677" s="48"/>
      <c r="E677" s="48"/>
      <c r="F677" s="48"/>
      <c r="G677" s="48"/>
      <c r="H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</row>
    <row r="678" spans="2:64" x14ac:dyDescent="0.25">
      <c r="B678" s="48"/>
      <c r="C678" s="48"/>
      <c r="D678" s="48"/>
      <c r="E678" s="48"/>
      <c r="F678" s="48"/>
      <c r="G678" s="48"/>
      <c r="H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</row>
    <row r="679" spans="2:64" x14ac:dyDescent="0.25">
      <c r="B679" s="48"/>
      <c r="C679" s="48"/>
      <c r="D679" s="48"/>
      <c r="E679" s="48"/>
      <c r="F679" s="48"/>
      <c r="G679" s="48"/>
      <c r="H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</row>
    <row r="680" spans="2:64" x14ac:dyDescent="0.25">
      <c r="B680" s="48"/>
      <c r="C680" s="48"/>
      <c r="D680" s="48"/>
      <c r="E680" s="48"/>
      <c r="F680" s="48"/>
      <c r="G680" s="48"/>
      <c r="H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</row>
    <row r="681" spans="2:64" x14ac:dyDescent="0.25">
      <c r="B681" s="48"/>
      <c r="C681" s="48"/>
      <c r="D681" s="48"/>
      <c r="E681" s="48"/>
      <c r="F681" s="48"/>
      <c r="G681" s="48"/>
      <c r="H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</row>
    <row r="682" spans="2:64" x14ac:dyDescent="0.25">
      <c r="B682" s="48"/>
      <c r="C682" s="48"/>
      <c r="D682" s="48"/>
      <c r="E682" s="48"/>
      <c r="F682" s="48"/>
      <c r="G682" s="48"/>
      <c r="H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</row>
    <row r="683" spans="2:64" x14ac:dyDescent="0.25">
      <c r="B683" s="48"/>
      <c r="C683" s="48"/>
      <c r="D683" s="48"/>
      <c r="E683" s="48"/>
      <c r="F683" s="48"/>
      <c r="G683" s="48"/>
      <c r="H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</row>
    <row r="684" spans="2:64" x14ac:dyDescent="0.25">
      <c r="B684" s="48"/>
      <c r="C684" s="48"/>
      <c r="D684" s="48"/>
      <c r="E684" s="48"/>
      <c r="F684" s="48"/>
      <c r="G684" s="48"/>
      <c r="H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</row>
    <row r="685" spans="2:64" x14ac:dyDescent="0.25">
      <c r="B685" s="48"/>
      <c r="C685" s="48"/>
      <c r="D685" s="48"/>
      <c r="E685" s="48"/>
      <c r="F685" s="48"/>
      <c r="G685" s="48"/>
      <c r="H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</row>
    <row r="686" spans="2:64" x14ac:dyDescent="0.25">
      <c r="B686" s="48"/>
      <c r="C686" s="48"/>
      <c r="D686" s="48"/>
      <c r="E686" s="48"/>
      <c r="F686" s="48"/>
      <c r="G686" s="48"/>
      <c r="H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</row>
    <row r="687" spans="2:64" x14ac:dyDescent="0.25">
      <c r="B687" s="48"/>
      <c r="C687" s="48"/>
      <c r="D687" s="48"/>
      <c r="E687" s="48"/>
      <c r="F687" s="48"/>
      <c r="G687" s="48"/>
      <c r="H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</row>
    <row r="688" spans="2:64" x14ac:dyDescent="0.25">
      <c r="B688" s="48"/>
      <c r="C688" s="48"/>
      <c r="D688" s="48"/>
      <c r="E688" s="48"/>
      <c r="F688" s="48"/>
      <c r="G688" s="48"/>
      <c r="H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</row>
    <row r="689" spans="2:64" x14ac:dyDescent="0.25">
      <c r="B689" s="48"/>
      <c r="C689" s="48"/>
      <c r="D689" s="48"/>
      <c r="E689" s="48"/>
      <c r="F689" s="48"/>
      <c r="G689" s="48"/>
      <c r="H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</row>
    <row r="690" spans="2:64" x14ac:dyDescent="0.25">
      <c r="B690" s="48"/>
      <c r="C690" s="48"/>
      <c r="D690" s="48"/>
      <c r="E690" s="48"/>
      <c r="F690" s="48"/>
      <c r="G690" s="48"/>
      <c r="H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</row>
    <row r="691" spans="2:64" x14ac:dyDescent="0.25">
      <c r="B691" s="48"/>
      <c r="C691" s="48"/>
      <c r="D691" s="48"/>
      <c r="E691" s="48"/>
      <c r="F691" s="48"/>
      <c r="G691" s="48"/>
      <c r="H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</row>
    <row r="692" spans="2:64" x14ac:dyDescent="0.25">
      <c r="B692" s="48"/>
      <c r="C692" s="48"/>
      <c r="D692" s="48"/>
      <c r="E692" s="48"/>
      <c r="F692" s="48"/>
      <c r="G692" s="48"/>
      <c r="H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</row>
    <row r="693" spans="2:64" x14ac:dyDescent="0.25">
      <c r="B693" s="48"/>
      <c r="C693" s="48"/>
      <c r="D693" s="48"/>
      <c r="E693" s="48"/>
      <c r="F693" s="48"/>
      <c r="G693" s="48"/>
      <c r="H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</row>
    <row r="694" spans="2:64" x14ac:dyDescent="0.25">
      <c r="B694" s="48"/>
      <c r="C694" s="48"/>
      <c r="D694" s="48"/>
      <c r="E694" s="48"/>
      <c r="F694" s="48"/>
      <c r="G694" s="48"/>
      <c r="H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</row>
    <row r="695" spans="2:64" x14ac:dyDescent="0.25">
      <c r="B695" s="48"/>
      <c r="C695" s="48"/>
      <c r="D695" s="48"/>
      <c r="E695" s="48"/>
      <c r="F695" s="48"/>
      <c r="G695" s="48"/>
      <c r="H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</row>
    <row r="696" spans="2:64" x14ac:dyDescent="0.25">
      <c r="B696" s="48"/>
      <c r="C696" s="48"/>
      <c r="D696" s="48"/>
      <c r="E696" s="48"/>
      <c r="F696" s="48"/>
      <c r="G696" s="48"/>
      <c r="H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</row>
    <row r="697" spans="2:64" x14ac:dyDescent="0.25">
      <c r="B697" s="48"/>
      <c r="C697" s="48"/>
      <c r="D697" s="48"/>
      <c r="E697" s="48"/>
      <c r="F697" s="48"/>
      <c r="G697" s="48"/>
      <c r="H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</row>
    <row r="698" spans="2:64" x14ac:dyDescent="0.25">
      <c r="B698" s="48"/>
      <c r="C698" s="48"/>
      <c r="D698" s="48"/>
      <c r="E698" s="48"/>
      <c r="F698" s="48"/>
      <c r="G698" s="48"/>
      <c r="H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</row>
    <row r="699" spans="2:64" x14ac:dyDescent="0.25">
      <c r="B699" s="48"/>
      <c r="C699" s="48"/>
      <c r="D699" s="48"/>
      <c r="E699" s="48"/>
      <c r="F699" s="48"/>
      <c r="G699" s="48"/>
      <c r="H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</row>
    <row r="700" spans="2:64" x14ac:dyDescent="0.25">
      <c r="B700" s="48"/>
      <c r="C700" s="48"/>
      <c r="D700" s="48"/>
      <c r="E700" s="48"/>
      <c r="F700" s="48"/>
      <c r="G700" s="48"/>
      <c r="H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</row>
    <row r="701" spans="2:64" x14ac:dyDescent="0.25">
      <c r="B701" s="48"/>
      <c r="C701" s="48"/>
      <c r="D701" s="48"/>
      <c r="E701" s="48"/>
      <c r="F701" s="48"/>
      <c r="G701" s="48"/>
      <c r="H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</row>
    <row r="702" spans="2:64" x14ac:dyDescent="0.25">
      <c r="B702" s="48"/>
      <c r="C702" s="48"/>
      <c r="D702" s="48"/>
      <c r="E702" s="48"/>
      <c r="F702" s="48"/>
      <c r="G702" s="48"/>
      <c r="H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</row>
    <row r="703" spans="2:64" x14ac:dyDescent="0.25">
      <c r="B703" s="48"/>
      <c r="C703" s="48"/>
      <c r="D703" s="48"/>
      <c r="E703" s="48"/>
      <c r="F703" s="48"/>
      <c r="G703" s="48"/>
      <c r="H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</row>
    <row r="704" spans="2:64" x14ac:dyDescent="0.25">
      <c r="B704" s="48"/>
      <c r="C704" s="48"/>
      <c r="D704" s="48"/>
      <c r="E704" s="48"/>
      <c r="F704" s="48"/>
      <c r="G704" s="48"/>
      <c r="H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</row>
    <row r="705" spans="2:64" x14ac:dyDescent="0.25">
      <c r="B705" s="48"/>
      <c r="C705" s="48"/>
      <c r="D705" s="48"/>
      <c r="E705" s="48"/>
      <c r="F705" s="48"/>
      <c r="G705" s="48"/>
      <c r="H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</row>
    <row r="706" spans="2:64" x14ac:dyDescent="0.25">
      <c r="B706" s="48"/>
      <c r="C706" s="48"/>
      <c r="D706" s="48"/>
      <c r="E706" s="48"/>
      <c r="F706" s="48"/>
      <c r="G706" s="48"/>
      <c r="H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</row>
    <row r="707" spans="2:64" x14ac:dyDescent="0.25">
      <c r="B707" s="48"/>
      <c r="C707" s="48"/>
      <c r="D707" s="48"/>
      <c r="E707" s="48"/>
      <c r="F707" s="48"/>
      <c r="G707" s="48"/>
      <c r="H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</row>
    <row r="708" spans="2:64" x14ac:dyDescent="0.25">
      <c r="B708" s="48"/>
      <c r="C708" s="48"/>
      <c r="D708" s="48"/>
      <c r="E708" s="48"/>
      <c r="F708" s="48"/>
      <c r="G708" s="48"/>
      <c r="H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</row>
    <row r="709" spans="2:64" x14ac:dyDescent="0.25">
      <c r="B709" s="48"/>
      <c r="C709" s="48"/>
      <c r="D709" s="48"/>
      <c r="E709" s="48"/>
      <c r="F709" s="48"/>
      <c r="G709" s="48"/>
      <c r="H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</row>
    <row r="710" spans="2:64" x14ac:dyDescent="0.25">
      <c r="B710" s="48"/>
      <c r="C710" s="48"/>
      <c r="D710" s="48"/>
      <c r="E710" s="48"/>
      <c r="F710" s="48"/>
      <c r="G710" s="48"/>
      <c r="H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</row>
    <row r="711" spans="2:64" x14ac:dyDescent="0.25">
      <c r="B711" s="48"/>
      <c r="C711" s="48"/>
      <c r="D711" s="48"/>
      <c r="E711" s="48"/>
      <c r="F711" s="48"/>
      <c r="G711" s="48"/>
      <c r="H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</row>
    <row r="712" spans="2:64" x14ac:dyDescent="0.25">
      <c r="B712" s="48"/>
      <c r="C712" s="48"/>
      <c r="D712" s="48"/>
      <c r="E712" s="48"/>
      <c r="F712" s="48"/>
      <c r="G712" s="48"/>
      <c r="H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</row>
    <row r="713" spans="2:64" x14ac:dyDescent="0.25">
      <c r="B713" s="48"/>
      <c r="C713" s="48"/>
      <c r="D713" s="48"/>
      <c r="E713" s="48"/>
      <c r="F713" s="48"/>
      <c r="G713" s="48"/>
      <c r="H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</row>
    <row r="714" spans="2:64" x14ac:dyDescent="0.25">
      <c r="B714" s="48"/>
      <c r="C714" s="48"/>
      <c r="D714" s="48"/>
      <c r="E714" s="48"/>
      <c r="F714" s="48"/>
      <c r="G714" s="48"/>
      <c r="H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</row>
    <row r="715" spans="2:64" x14ac:dyDescent="0.25">
      <c r="B715" s="48"/>
      <c r="C715" s="48"/>
      <c r="D715" s="48"/>
      <c r="E715" s="48"/>
      <c r="F715" s="48"/>
      <c r="G715" s="48"/>
      <c r="H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</row>
    <row r="716" spans="2:64" x14ac:dyDescent="0.25">
      <c r="B716" s="48"/>
      <c r="C716" s="48"/>
      <c r="D716" s="48"/>
      <c r="E716" s="48"/>
      <c r="F716" s="48"/>
      <c r="G716" s="48"/>
      <c r="H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</row>
    <row r="717" spans="2:64" x14ac:dyDescent="0.25">
      <c r="B717" s="48"/>
      <c r="C717" s="48"/>
      <c r="D717" s="48"/>
      <c r="E717" s="48"/>
      <c r="F717" s="48"/>
      <c r="G717" s="48"/>
      <c r="H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</row>
    <row r="718" spans="2:64" x14ac:dyDescent="0.25">
      <c r="B718" s="48"/>
      <c r="C718" s="48"/>
      <c r="D718" s="48"/>
      <c r="E718" s="48"/>
      <c r="F718" s="48"/>
      <c r="G718" s="48"/>
      <c r="H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</row>
    <row r="719" spans="2:64" x14ac:dyDescent="0.25">
      <c r="B719" s="48"/>
      <c r="C719" s="48"/>
      <c r="D719" s="48"/>
      <c r="E719" s="48"/>
      <c r="F719" s="48"/>
      <c r="G719" s="48"/>
      <c r="H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</row>
    <row r="720" spans="2:64" x14ac:dyDescent="0.25">
      <c r="B720" s="48"/>
      <c r="C720" s="48"/>
      <c r="D720" s="48"/>
      <c r="E720" s="48"/>
      <c r="F720" s="48"/>
      <c r="G720" s="48"/>
      <c r="H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</row>
    <row r="721" spans="2:64" x14ac:dyDescent="0.25">
      <c r="B721" s="48"/>
      <c r="C721" s="48"/>
      <c r="D721" s="48"/>
      <c r="E721" s="48"/>
      <c r="F721" s="48"/>
      <c r="G721" s="48"/>
      <c r="H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</row>
    <row r="722" spans="2:64" x14ac:dyDescent="0.25">
      <c r="B722" s="48"/>
      <c r="C722" s="48"/>
      <c r="D722" s="48"/>
      <c r="E722" s="48"/>
      <c r="F722" s="48"/>
      <c r="G722" s="48"/>
      <c r="H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</row>
    <row r="723" spans="2:64" x14ac:dyDescent="0.25">
      <c r="B723" s="48"/>
      <c r="C723" s="48"/>
      <c r="D723" s="48"/>
      <c r="E723" s="48"/>
      <c r="F723" s="48"/>
      <c r="G723" s="48"/>
      <c r="H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</row>
    <row r="724" spans="2:64" x14ac:dyDescent="0.25">
      <c r="B724" s="48"/>
      <c r="C724" s="48"/>
      <c r="D724" s="48"/>
      <c r="E724" s="48"/>
      <c r="F724" s="48"/>
      <c r="G724" s="48"/>
      <c r="H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</row>
    <row r="725" spans="2:64" x14ac:dyDescent="0.25">
      <c r="B725" s="48"/>
      <c r="C725" s="48"/>
      <c r="D725" s="48"/>
      <c r="E725" s="48"/>
      <c r="F725" s="48"/>
      <c r="G725" s="48"/>
      <c r="H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</row>
    <row r="726" spans="2:64" x14ac:dyDescent="0.25">
      <c r="B726" s="48"/>
      <c r="C726" s="48"/>
      <c r="D726" s="48"/>
      <c r="E726" s="48"/>
      <c r="F726" s="48"/>
      <c r="G726" s="48"/>
      <c r="H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</row>
    <row r="727" spans="2:64" x14ac:dyDescent="0.25">
      <c r="B727" s="48"/>
      <c r="C727" s="48"/>
      <c r="D727" s="48"/>
      <c r="E727" s="48"/>
      <c r="F727" s="48"/>
      <c r="G727" s="48"/>
      <c r="H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</row>
    <row r="728" spans="2:64" x14ac:dyDescent="0.25">
      <c r="B728" s="48"/>
      <c r="C728" s="48"/>
      <c r="D728" s="48"/>
      <c r="E728" s="48"/>
      <c r="F728" s="48"/>
      <c r="G728" s="48"/>
      <c r="H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</row>
    <row r="729" spans="2:64" x14ac:dyDescent="0.25">
      <c r="B729" s="48"/>
      <c r="C729" s="48"/>
      <c r="D729" s="48"/>
      <c r="E729" s="48"/>
      <c r="F729" s="48"/>
      <c r="G729" s="48"/>
      <c r="H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</row>
    <row r="730" spans="2:64" x14ac:dyDescent="0.25">
      <c r="B730" s="48"/>
      <c r="C730" s="48"/>
      <c r="D730" s="48"/>
      <c r="E730" s="48"/>
      <c r="F730" s="48"/>
      <c r="G730" s="48"/>
      <c r="H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</row>
    <row r="731" spans="2:64" x14ac:dyDescent="0.25">
      <c r="B731" s="48"/>
      <c r="C731" s="48"/>
      <c r="D731" s="48"/>
      <c r="E731" s="48"/>
      <c r="F731" s="48"/>
      <c r="G731" s="48"/>
      <c r="H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</row>
    <row r="732" spans="2:64" x14ac:dyDescent="0.25">
      <c r="B732" s="48"/>
      <c r="C732" s="48"/>
      <c r="D732" s="48"/>
      <c r="E732" s="48"/>
      <c r="F732" s="48"/>
      <c r="G732" s="48"/>
      <c r="H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</row>
    <row r="733" spans="2:64" x14ac:dyDescent="0.25">
      <c r="B733" s="48"/>
      <c r="C733" s="48"/>
      <c r="D733" s="48"/>
      <c r="E733" s="48"/>
      <c r="F733" s="48"/>
      <c r="G733" s="48"/>
      <c r="H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</row>
    <row r="734" spans="2:64" x14ac:dyDescent="0.25">
      <c r="B734" s="48"/>
      <c r="C734" s="48"/>
      <c r="D734" s="48"/>
      <c r="E734" s="48"/>
      <c r="F734" s="48"/>
      <c r="G734" s="48"/>
      <c r="H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</row>
    <row r="735" spans="2:64" x14ac:dyDescent="0.25">
      <c r="B735" s="48"/>
      <c r="C735" s="48"/>
      <c r="D735" s="48"/>
      <c r="E735" s="48"/>
      <c r="F735" s="48"/>
      <c r="G735" s="48"/>
      <c r="H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</row>
    <row r="736" spans="2:64" x14ac:dyDescent="0.25">
      <c r="B736" s="48"/>
      <c r="C736" s="48"/>
      <c r="D736" s="48"/>
      <c r="E736" s="48"/>
      <c r="F736" s="48"/>
      <c r="G736" s="48"/>
      <c r="H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</row>
    <row r="737" spans="2:64" x14ac:dyDescent="0.25">
      <c r="B737" s="48"/>
      <c r="C737" s="48"/>
      <c r="D737" s="48"/>
      <c r="E737" s="48"/>
      <c r="F737" s="48"/>
      <c r="G737" s="48"/>
      <c r="H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</row>
    <row r="738" spans="2:64" x14ac:dyDescent="0.25">
      <c r="B738" s="48"/>
      <c r="C738" s="48"/>
      <c r="D738" s="48"/>
      <c r="E738" s="48"/>
      <c r="F738" s="48"/>
      <c r="G738" s="48"/>
      <c r="H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</row>
    <row r="739" spans="2:64" x14ac:dyDescent="0.25">
      <c r="B739" s="48"/>
      <c r="C739" s="48"/>
      <c r="D739" s="48"/>
      <c r="E739" s="48"/>
      <c r="F739" s="48"/>
      <c r="G739" s="48"/>
      <c r="H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</row>
    <row r="740" spans="2:64" x14ac:dyDescent="0.25">
      <c r="B740" s="48"/>
      <c r="C740" s="48"/>
      <c r="D740" s="48"/>
      <c r="E740" s="48"/>
      <c r="F740" s="48"/>
      <c r="G740" s="48"/>
      <c r="H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</row>
    <row r="741" spans="2:64" x14ac:dyDescent="0.25">
      <c r="B741" s="48"/>
      <c r="C741" s="48"/>
      <c r="D741" s="48"/>
      <c r="E741" s="48"/>
      <c r="F741" s="48"/>
      <c r="G741" s="48"/>
      <c r="H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</row>
    <row r="742" spans="2:64" x14ac:dyDescent="0.25">
      <c r="B742" s="48"/>
      <c r="C742" s="48"/>
      <c r="D742" s="48"/>
      <c r="E742" s="48"/>
      <c r="F742" s="48"/>
      <c r="G742" s="48"/>
      <c r="H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</row>
    <row r="743" spans="2:64" x14ac:dyDescent="0.25">
      <c r="B743" s="48"/>
      <c r="C743" s="48"/>
      <c r="D743" s="48"/>
      <c r="E743" s="48"/>
      <c r="F743" s="48"/>
      <c r="G743" s="48"/>
      <c r="H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</row>
    <row r="744" spans="2:64" x14ac:dyDescent="0.25">
      <c r="B744" s="48"/>
      <c r="C744" s="48"/>
      <c r="D744" s="48"/>
      <c r="E744" s="48"/>
      <c r="F744" s="48"/>
      <c r="G744" s="48"/>
      <c r="H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</row>
    <row r="745" spans="2:64" x14ac:dyDescent="0.25">
      <c r="B745" s="48"/>
      <c r="C745" s="48"/>
      <c r="D745" s="48"/>
      <c r="E745" s="48"/>
      <c r="F745" s="48"/>
      <c r="G745" s="48"/>
      <c r="H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</row>
    <row r="746" spans="2:64" x14ac:dyDescent="0.25">
      <c r="B746" s="48"/>
      <c r="C746" s="48"/>
      <c r="D746" s="48"/>
      <c r="E746" s="48"/>
      <c r="F746" s="48"/>
      <c r="G746" s="48"/>
      <c r="H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</row>
    <row r="747" spans="2:64" x14ac:dyDescent="0.25">
      <c r="B747" s="48"/>
      <c r="C747" s="48"/>
      <c r="D747" s="48"/>
      <c r="E747" s="48"/>
      <c r="F747" s="48"/>
      <c r="G747" s="48"/>
      <c r="H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</row>
    <row r="748" spans="2:64" x14ac:dyDescent="0.25">
      <c r="B748" s="48"/>
      <c r="C748" s="48"/>
      <c r="D748" s="48"/>
      <c r="E748" s="48"/>
      <c r="F748" s="48"/>
      <c r="G748" s="48"/>
      <c r="H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</row>
    <row r="749" spans="2:64" x14ac:dyDescent="0.25">
      <c r="B749" s="48"/>
      <c r="C749" s="48"/>
      <c r="D749" s="48"/>
      <c r="E749" s="48"/>
      <c r="F749" s="48"/>
      <c r="G749" s="48"/>
      <c r="H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</row>
    <row r="750" spans="2:64" x14ac:dyDescent="0.25">
      <c r="B750" s="48"/>
      <c r="C750" s="48"/>
      <c r="D750" s="48"/>
      <c r="E750" s="48"/>
      <c r="F750" s="48"/>
      <c r="G750" s="48"/>
      <c r="H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</row>
    <row r="751" spans="2:64" x14ac:dyDescent="0.25">
      <c r="B751" s="48"/>
      <c r="C751" s="48"/>
      <c r="D751" s="48"/>
      <c r="E751" s="48"/>
      <c r="F751" s="48"/>
      <c r="G751" s="48"/>
      <c r="H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</row>
    <row r="752" spans="2:64" x14ac:dyDescent="0.25">
      <c r="B752" s="48"/>
      <c r="C752" s="48"/>
      <c r="D752" s="48"/>
      <c r="E752" s="48"/>
      <c r="F752" s="48"/>
      <c r="G752" s="48"/>
      <c r="H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</row>
    <row r="753" spans="2:64" x14ac:dyDescent="0.25">
      <c r="B753" s="48"/>
      <c r="C753" s="48"/>
      <c r="D753" s="48"/>
      <c r="E753" s="48"/>
      <c r="F753" s="48"/>
      <c r="G753" s="48"/>
      <c r="H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</row>
    <row r="754" spans="2:64" x14ac:dyDescent="0.25">
      <c r="B754" s="48"/>
      <c r="C754" s="48"/>
      <c r="D754" s="48"/>
      <c r="E754" s="48"/>
      <c r="F754" s="48"/>
      <c r="G754" s="48"/>
      <c r="H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</row>
    <row r="755" spans="2:64" x14ac:dyDescent="0.25">
      <c r="B755" s="48"/>
      <c r="C755" s="48"/>
      <c r="D755" s="48"/>
      <c r="E755" s="48"/>
      <c r="F755" s="48"/>
      <c r="G755" s="48"/>
      <c r="H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</row>
    <row r="756" spans="2:64" x14ac:dyDescent="0.25">
      <c r="B756" s="48"/>
      <c r="C756" s="48"/>
      <c r="D756" s="48"/>
      <c r="E756" s="48"/>
      <c r="F756" s="48"/>
      <c r="G756" s="48"/>
      <c r="H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</row>
    <row r="757" spans="2:64" x14ac:dyDescent="0.25">
      <c r="B757" s="48"/>
      <c r="C757" s="48"/>
      <c r="D757" s="48"/>
      <c r="E757" s="48"/>
      <c r="F757" s="48"/>
      <c r="G757" s="48"/>
      <c r="H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</row>
    <row r="758" spans="2:64" x14ac:dyDescent="0.25">
      <c r="B758" s="48"/>
      <c r="C758" s="48"/>
      <c r="D758" s="48"/>
      <c r="E758" s="48"/>
      <c r="F758" s="48"/>
      <c r="G758" s="48"/>
      <c r="H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</row>
    <row r="759" spans="2:64" x14ac:dyDescent="0.25">
      <c r="B759" s="48"/>
      <c r="C759" s="48"/>
      <c r="D759" s="48"/>
      <c r="E759" s="48"/>
      <c r="F759" s="48"/>
      <c r="G759" s="48"/>
      <c r="H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</row>
    <row r="760" spans="2:64" x14ac:dyDescent="0.25">
      <c r="B760" s="48"/>
      <c r="C760" s="48"/>
      <c r="D760" s="48"/>
      <c r="E760" s="48"/>
      <c r="F760" s="48"/>
      <c r="G760" s="48"/>
      <c r="H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</row>
    <row r="761" spans="2:64" x14ac:dyDescent="0.25">
      <c r="B761" s="48"/>
      <c r="C761" s="48"/>
      <c r="D761" s="48"/>
      <c r="E761" s="48"/>
      <c r="F761" s="48"/>
      <c r="G761" s="48"/>
      <c r="H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</row>
    <row r="762" spans="2:64" x14ac:dyDescent="0.25">
      <c r="B762" s="48"/>
      <c r="C762" s="48"/>
      <c r="D762" s="48"/>
      <c r="E762" s="48"/>
      <c r="F762" s="48"/>
      <c r="G762" s="48"/>
      <c r="H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</row>
    <row r="763" spans="2:64" x14ac:dyDescent="0.25">
      <c r="B763" s="48"/>
      <c r="C763" s="48"/>
      <c r="D763" s="48"/>
      <c r="E763" s="48"/>
      <c r="F763" s="48"/>
      <c r="G763" s="48"/>
      <c r="H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</row>
    <row r="764" spans="2:64" x14ac:dyDescent="0.25">
      <c r="B764" s="48"/>
      <c r="C764" s="48"/>
      <c r="D764" s="48"/>
      <c r="E764" s="48"/>
      <c r="F764" s="48"/>
      <c r="G764" s="48"/>
      <c r="H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</row>
    <row r="765" spans="2:64" x14ac:dyDescent="0.25">
      <c r="B765" s="48"/>
      <c r="C765" s="48"/>
      <c r="D765" s="48"/>
      <c r="E765" s="48"/>
      <c r="F765" s="48"/>
      <c r="G765" s="48"/>
      <c r="H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</row>
    <row r="766" spans="2:64" x14ac:dyDescent="0.25">
      <c r="B766" s="48"/>
      <c r="C766" s="48"/>
      <c r="D766" s="48"/>
      <c r="E766" s="48"/>
      <c r="F766" s="48"/>
      <c r="G766" s="48"/>
      <c r="H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</row>
    <row r="767" spans="2:64" x14ac:dyDescent="0.25">
      <c r="B767" s="48"/>
      <c r="C767" s="48"/>
      <c r="D767" s="48"/>
      <c r="E767" s="48"/>
      <c r="F767" s="48"/>
      <c r="G767" s="48"/>
      <c r="H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</row>
    <row r="768" spans="2:64" x14ac:dyDescent="0.25">
      <c r="B768" s="48"/>
      <c r="C768" s="48"/>
      <c r="D768" s="48"/>
      <c r="E768" s="48"/>
      <c r="F768" s="48"/>
      <c r="G768" s="48"/>
      <c r="H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</row>
    <row r="769" spans="2:64" x14ac:dyDescent="0.25">
      <c r="B769" s="48"/>
      <c r="C769" s="48"/>
      <c r="D769" s="48"/>
      <c r="E769" s="48"/>
      <c r="F769" s="48"/>
      <c r="G769" s="48"/>
      <c r="H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</row>
    <row r="770" spans="2:64" x14ac:dyDescent="0.25">
      <c r="B770" s="48"/>
      <c r="C770" s="48"/>
      <c r="D770" s="48"/>
      <c r="E770" s="48"/>
      <c r="F770" s="48"/>
      <c r="G770" s="48"/>
      <c r="H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</row>
    <row r="771" spans="2:64" x14ac:dyDescent="0.25">
      <c r="B771" s="48"/>
      <c r="C771" s="48"/>
      <c r="D771" s="48"/>
      <c r="E771" s="48"/>
      <c r="F771" s="48"/>
      <c r="G771" s="48"/>
      <c r="H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</row>
    <row r="772" spans="2:64" x14ac:dyDescent="0.25">
      <c r="B772" s="48"/>
      <c r="C772" s="48"/>
      <c r="D772" s="48"/>
      <c r="E772" s="48"/>
      <c r="F772" s="48"/>
      <c r="G772" s="48"/>
      <c r="H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</row>
    <row r="773" spans="2:64" x14ac:dyDescent="0.25">
      <c r="B773" s="48"/>
      <c r="C773" s="48"/>
      <c r="D773" s="48"/>
      <c r="E773" s="48"/>
      <c r="F773" s="48"/>
      <c r="G773" s="48"/>
      <c r="H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</row>
    <row r="774" spans="2:64" x14ac:dyDescent="0.25">
      <c r="B774" s="48"/>
      <c r="C774" s="48"/>
      <c r="D774" s="48"/>
      <c r="E774" s="48"/>
      <c r="F774" s="48"/>
      <c r="G774" s="48"/>
      <c r="H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</row>
    <row r="775" spans="2:64" x14ac:dyDescent="0.25">
      <c r="B775" s="48"/>
      <c r="C775" s="48"/>
      <c r="D775" s="48"/>
      <c r="E775" s="48"/>
      <c r="F775" s="48"/>
      <c r="G775" s="48"/>
      <c r="H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</row>
    <row r="776" spans="2:64" x14ac:dyDescent="0.25">
      <c r="B776" s="48"/>
      <c r="C776" s="48"/>
      <c r="D776" s="48"/>
      <c r="E776" s="48"/>
      <c r="F776" s="48"/>
      <c r="G776" s="48"/>
      <c r="H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</row>
    <row r="777" spans="2:64" x14ac:dyDescent="0.25">
      <c r="B777" s="48"/>
      <c r="C777" s="48"/>
      <c r="D777" s="48"/>
      <c r="E777" s="48"/>
      <c r="F777" s="48"/>
      <c r="G777" s="48"/>
      <c r="H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</row>
    <row r="778" spans="2:64" x14ac:dyDescent="0.25">
      <c r="B778" s="48"/>
      <c r="C778" s="48"/>
      <c r="D778" s="48"/>
      <c r="E778" s="48"/>
      <c r="F778" s="48"/>
      <c r="G778" s="48"/>
      <c r="H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</row>
    <row r="779" spans="2:64" x14ac:dyDescent="0.25">
      <c r="B779" s="48"/>
      <c r="C779" s="48"/>
      <c r="D779" s="48"/>
      <c r="E779" s="48"/>
      <c r="F779" s="48"/>
      <c r="G779" s="48"/>
      <c r="H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</row>
    <row r="780" spans="2:64" x14ac:dyDescent="0.25">
      <c r="B780" s="48"/>
      <c r="C780" s="48"/>
      <c r="D780" s="48"/>
      <c r="E780" s="48"/>
      <c r="F780" s="48"/>
      <c r="G780" s="48"/>
      <c r="H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</row>
    <row r="781" spans="2:64" x14ac:dyDescent="0.25">
      <c r="B781" s="48"/>
      <c r="C781" s="48"/>
      <c r="D781" s="48"/>
      <c r="E781" s="48"/>
      <c r="F781" s="48"/>
      <c r="G781" s="48"/>
      <c r="H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</row>
    <row r="782" spans="2:64" x14ac:dyDescent="0.25">
      <c r="B782" s="48"/>
      <c r="C782" s="48"/>
      <c r="D782" s="48"/>
      <c r="E782" s="48"/>
      <c r="F782" s="48"/>
      <c r="G782" s="48"/>
      <c r="H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</row>
    <row r="783" spans="2:64" x14ac:dyDescent="0.25">
      <c r="B783" s="48"/>
      <c r="C783" s="48"/>
      <c r="D783" s="48"/>
      <c r="E783" s="48"/>
      <c r="F783" s="48"/>
      <c r="G783" s="48"/>
      <c r="H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</row>
    <row r="784" spans="2:64" x14ac:dyDescent="0.25">
      <c r="B784" s="48"/>
      <c r="C784" s="48"/>
      <c r="D784" s="48"/>
      <c r="E784" s="48"/>
      <c r="F784" s="48"/>
      <c r="G784" s="48"/>
      <c r="H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</row>
    <row r="785" spans="2:64" x14ac:dyDescent="0.25">
      <c r="B785" s="48"/>
      <c r="C785" s="48"/>
      <c r="D785" s="48"/>
      <c r="E785" s="48"/>
      <c r="F785" s="48"/>
      <c r="G785" s="48"/>
      <c r="H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</row>
    <row r="786" spans="2:64" x14ac:dyDescent="0.25">
      <c r="B786" s="48"/>
      <c r="C786" s="48"/>
      <c r="D786" s="48"/>
      <c r="E786" s="48"/>
      <c r="F786" s="48"/>
      <c r="G786" s="48"/>
      <c r="H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</row>
    <row r="787" spans="2:64" x14ac:dyDescent="0.25">
      <c r="B787" s="48"/>
      <c r="C787" s="48"/>
      <c r="D787" s="48"/>
      <c r="E787" s="48"/>
      <c r="F787" s="48"/>
      <c r="G787" s="48"/>
      <c r="H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</row>
    <row r="788" spans="2:64" x14ac:dyDescent="0.25">
      <c r="B788" s="48"/>
      <c r="C788" s="48"/>
      <c r="D788" s="48"/>
      <c r="E788" s="48"/>
      <c r="F788" s="48"/>
      <c r="G788" s="48"/>
      <c r="H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</row>
    <row r="789" spans="2:64" x14ac:dyDescent="0.25">
      <c r="B789" s="48"/>
      <c r="C789" s="48"/>
      <c r="D789" s="48"/>
      <c r="E789" s="48"/>
      <c r="F789" s="48"/>
      <c r="G789" s="48"/>
      <c r="H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</row>
    <row r="790" spans="2:64" x14ac:dyDescent="0.25">
      <c r="B790" s="48"/>
      <c r="C790" s="48"/>
      <c r="D790" s="48"/>
      <c r="E790" s="48"/>
      <c r="F790" s="48"/>
      <c r="G790" s="48"/>
      <c r="H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</row>
    <row r="791" spans="2:64" x14ac:dyDescent="0.25">
      <c r="B791" s="48"/>
      <c r="C791" s="48"/>
      <c r="D791" s="48"/>
      <c r="E791" s="48"/>
      <c r="F791" s="48"/>
      <c r="G791" s="48"/>
      <c r="H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</row>
    <row r="792" spans="2:64" x14ac:dyDescent="0.25">
      <c r="B792" s="48"/>
      <c r="C792" s="48"/>
      <c r="D792" s="48"/>
      <c r="E792" s="48"/>
      <c r="F792" s="48"/>
      <c r="G792" s="48"/>
      <c r="H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</row>
    <row r="793" spans="2:64" x14ac:dyDescent="0.25">
      <c r="B793" s="48"/>
      <c r="C793" s="48"/>
      <c r="D793" s="48"/>
      <c r="E793" s="48"/>
      <c r="F793" s="48"/>
      <c r="G793" s="48"/>
      <c r="H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</row>
    <row r="794" spans="2:64" x14ac:dyDescent="0.25">
      <c r="B794" s="48"/>
      <c r="C794" s="48"/>
      <c r="D794" s="48"/>
      <c r="E794" s="48"/>
      <c r="F794" s="48"/>
      <c r="G794" s="48"/>
      <c r="H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</row>
    <row r="795" spans="2:64" x14ac:dyDescent="0.25">
      <c r="B795" s="48"/>
      <c r="C795" s="48"/>
      <c r="D795" s="48"/>
      <c r="E795" s="48"/>
      <c r="F795" s="48"/>
      <c r="G795" s="48"/>
      <c r="H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</row>
    <row r="796" spans="2:64" x14ac:dyDescent="0.25">
      <c r="B796" s="48"/>
      <c r="C796" s="48"/>
      <c r="D796" s="48"/>
      <c r="E796" s="48"/>
      <c r="F796" s="48"/>
      <c r="G796" s="48"/>
      <c r="H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</row>
    <row r="797" spans="2:64" x14ac:dyDescent="0.25">
      <c r="B797" s="48"/>
      <c r="C797" s="48"/>
      <c r="D797" s="48"/>
      <c r="E797" s="48"/>
      <c r="F797" s="48"/>
      <c r="G797" s="48"/>
      <c r="H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</row>
    <row r="798" spans="2:64" x14ac:dyDescent="0.25">
      <c r="B798" s="48"/>
      <c r="C798" s="48"/>
      <c r="D798" s="48"/>
      <c r="E798" s="48"/>
      <c r="F798" s="48"/>
      <c r="G798" s="48"/>
      <c r="H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</row>
    <row r="799" spans="2:64" x14ac:dyDescent="0.25">
      <c r="B799" s="48"/>
      <c r="C799" s="48"/>
      <c r="D799" s="48"/>
      <c r="E799" s="48"/>
      <c r="F799" s="48"/>
      <c r="G799" s="48"/>
      <c r="H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</row>
    <row r="800" spans="2:64" x14ac:dyDescent="0.25">
      <c r="B800" s="48"/>
      <c r="C800" s="48"/>
      <c r="D800" s="48"/>
      <c r="E800" s="48"/>
      <c r="F800" s="48"/>
      <c r="G800" s="48"/>
      <c r="H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</row>
    <row r="801" spans="2:64" x14ac:dyDescent="0.25">
      <c r="B801" s="48"/>
      <c r="C801" s="48"/>
      <c r="D801" s="48"/>
      <c r="E801" s="48"/>
      <c r="F801" s="48"/>
      <c r="G801" s="48"/>
      <c r="H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</row>
    <row r="802" spans="2:64" x14ac:dyDescent="0.25">
      <c r="B802" s="48"/>
      <c r="C802" s="48"/>
      <c r="D802" s="48"/>
      <c r="E802" s="48"/>
      <c r="F802" s="48"/>
      <c r="G802" s="48"/>
      <c r="H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</row>
    <row r="803" spans="2:64" x14ac:dyDescent="0.25">
      <c r="B803" s="48"/>
      <c r="C803" s="48"/>
      <c r="D803" s="48"/>
      <c r="E803" s="48"/>
      <c r="F803" s="48"/>
      <c r="G803" s="48"/>
      <c r="H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</row>
    <row r="804" spans="2:64" x14ac:dyDescent="0.25">
      <c r="B804" s="48"/>
      <c r="C804" s="48"/>
      <c r="D804" s="48"/>
      <c r="E804" s="48"/>
      <c r="F804" s="48"/>
      <c r="G804" s="48"/>
      <c r="H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</row>
    <row r="805" spans="2:64" x14ac:dyDescent="0.25">
      <c r="B805" s="48"/>
      <c r="C805" s="48"/>
      <c r="D805" s="48"/>
      <c r="E805" s="48"/>
      <c r="F805" s="48"/>
      <c r="G805" s="48"/>
      <c r="H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</row>
    <row r="806" spans="2:64" x14ac:dyDescent="0.25">
      <c r="B806" s="48"/>
      <c r="C806" s="48"/>
      <c r="D806" s="48"/>
      <c r="E806" s="48"/>
      <c r="F806" s="48"/>
      <c r="G806" s="48"/>
      <c r="H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</row>
    <row r="807" spans="2:64" x14ac:dyDescent="0.25">
      <c r="B807" s="48"/>
      <c r="C807" s="48"/>
      <c r="D807" s="48"/>
      <c r="E807" s="48"/>
      <c r="F807" s="48"/>
      <c r="G807" s="48"/>
      <c r="H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</row>
    <row r="808" spans="2:64" x14ac:dyDescent="0.25">
      <c r="B808" s="48"/>
      <c r="C808" s="48"/>
      <c r="D808" s="48"/>
      <c r="E808" s="48"/>
      <c r="F808" s="48"/>
      <c r="G808" s="48"/>
      <c r="H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</row>
    <row r="809" spans="2:64" x14ac:dyDescent="0.25">
      <c r="B809" s="48"/>
      <c r="C809" s="48"/>
      <c r="D809" s="48"/>
      <c r="E809" s="48"/>
      <c r="F809" s="48"/>
      <c r="G809" s="48"/>
      <c r="H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</row>
    <row r="810" spans="2:64" x14ac:dyDescent="0.25">
      <c r="B810" s="48"/>
      <c r="C810" s="48"/>
      <c r="D810" s="48"/>
      <c r="E810" s="48"/>
      <c r="F810" s="48"/>
      <c r="G810" s="48"/>
      <c r="H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</row>
    <row r="811" spans="2:64" x14ac:dyDescent="0.25">
      <c r="B811" s="48"/>
      <c r="C811" s="48"/>
      <c r="D811" s="48"/>
      <c r="E811" s="48"/>
      <c r="F811" s="48"/>
      <c r="G811" s="48"/>
      <c r="H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</row>
    <row r="812" spans="2:64" x14ac:dyDescent="0.25">
      <c r="B812" s="48"/>
      <c r="C812" s="48"/>
      <c r="D812" s="48"/>
      <c r="E812" s="48"/>
      <c r="F812" s="48"/>
      <c r="G812" s="48"/>
      <c r="H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</row>
    <row r="813" spans="2:64" x14ac:dyDescent="0.25">
      <c r="B813" s="48"/>
      <c r="C813" s="48"/>
      <c r="D813" s="48"/>
      <c r="E813" s="48"/>
      <c r="F813" s="48"/>
      <c r="G813" s="48"/>
      <c r="H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</row>
    <row r="814" spans="2:64" x14ac:dyDescent="0.25">
      <c r="B814" s="48"/>
      <c r="C814" s="48"/>
      <c r="D814" s="48"/>
      <c r="E814" s="48"/>
      <c r="F814" s="48"/>
      <c r="G814" s="48"/>
      <c r="H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</row>
    <row r="815" spans="2:64" x14ac:dyDescent="0.25">
      <c r="B815" s="48"/>
      <c r="C815" s="48"/>
      <c r="D815" s="48"/>
      <c r="E815" s="48"/>
      <c r="F815" s="48"/>
      <c r="G815" s="48"/>
      <c r="H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</row>
    <row r="816" spans="2:64" x14ac:dyDescent="0.25">
      <c r="B816" s="48"/>
      <c r="C816" s="48"/>
      <c r="D816" s="48"/>
      <c r="E816" s="48"/>
      <c r="F816" s="48"/>
      <c r="G816" s="48"/>
      <c r="H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</row>
    <row r="817" spans="2:64" x14ac:dyDescent="0.25">
      <c r="B817" s="48"/>
      <c r="C817" s="48"/>
      <c r="D817" s="48"/>
      <c r="E817" s="48"/>
      <c r="F817" s="48"/>
      <c r="G817" s="48"/>
      <c r="H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</row>
    <row r="818" spans="2:64" x14ac:dyDescent="0.25">
      <c r="B818" s="48"/>
      <c r="C818" s="48"/>
      <c r="D818" s="48"/>
      <c r="E818" s="48"/>
      <c r="F818" s="48"/>
      <c r="G818" s="48"/>
      <c r="H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</row>
    <row r="819" spans="2:64" x14ac:dyDescent="0.25">
      <c r="B819" s="48"/>
      <c r="C819" s="48"/>
      <c r="D819" s="48"/>
      <c r="E819" s="48"/>
      <c r="F819" s="48"/>
      <c r="G819" s="48"/>
      <c r="H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</row>
    <row r="820" spans="2:64" x14ac:dyDescent="0.25">
      <c r="B820" s="48"/>
      <c r="C820" s="48"/>
      <c r="D820" s="48"/>
      <c r="E820" s="48"/>
      <c r="F820" s="48"/>
      <c r="G820" s="48"/>
      <c r="H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</row>
    <row r="821" spans="2:64" x14ac:dyDescent="0.25">
      <c r="B821" s="48"/>
      <c r="C821" s="48"/>
      <c r="D821" s="48"/>
      <c r="E821" s="48"/>
      <c r="F821" s="48"/>
      <c r="G821" s="48"/>
      <c r="H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</row>
    <row r="822" spans="2:64" x14ac:dyDescent="0.25">
      <c r="B822" s="48"/>
      <c r="C822" s="48"/>
      <c r="D822" s="48"/>
      <c r="E822" s="48"/>
      <c r="F822" s="48"/>
      <c r="G822" s="48"/>
      <c r="H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</row>
    <row r="823" spans="2:64" x14ac:dyDescent="0.25">
      <c r="B823" s="48"/>
      <c r="C823" s="48"/>
      <c r="D823" s="48"/>
      <c r="E823" s="48"/>
      <c r="F823" s="48"/>
      <c r="G823" s="48"/>
      <c r="H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</row>
    <row r="824" spans="2:64" x14ac:dyDescent="0.25">
      <c r="B824" s="48"/>
      <c r="C824" s="48"/>
      <c r="D824" s="48"/>
      <c r="E824" s="48"/>
      <c r="F824" s="48"/>
      <c r="G824" s="48"/>
      <c r="H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</row>
    <row r="825" spans="2:64" x14ac:dyDescent="0.25">
      <c r="B825" s="48"/>
      <c r="C825" s="48"/>
      <c r="D825" s="48"/>
      <c r="E825" s="48"/>
      <c r="F825" s="48"/>
      <c r="G825" s="48"/>
      <c r="H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</row>
    <row r="826" spans="2:64" x14ac:dyDescent="0.25">
      <c r="B826" s="48"/>
      <c r="C826" s="48"/>
      <c r="D826" s="48"/>
      <c r="E826" s="48"/>
      <c r="F826" s="48"/>
      <c r="G826" s="48"/>
      <c r="H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</row>
    <row r="827" spans="2:64" x14ac:dyDescent="0.25">
      <c r="B827" s="48"/>
      <c r="C827" s="48"/>
      <c r="D827" s="48"/>
      <c r="E827" s="48"/>
      <c r="F827" s="48"/>
      <c r="G827" s="48"/>
      <c r="H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</row>
    <row r="828" spans="2:64" x14ac:dyDescent="0.25">
      <c r="B828" s="48"/>
      <c r="C828" s="48"/>
      <c r="D828" s="48"/>
      <c r="E828" s="48"/>
      <c r="F828" s="48"/>
      <c r="G828" s="48"/>
      <c r="H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</row>
    <row r="829" spans="2:64" x14ac:dyDescent="0.25">
      <c r="B829" s="48"/>
      <c r="C829" s="48"/>
      <c r="D829" s="48"/>
      <c r="E829" s="48"/>
      <c r="F829" s="48"/>
      <c r="G829" s="48"/>
      <c r="H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</row>
    <row r="830" spans="2:64" x14ac:dyDescent="0.25">
      <c r="B830" s="48"/>
      <c r="C830" s="48"/>
      <c r="D830" s="48"/>
      <c r="E830" s="48"/>
      <c r="F830" s="48"/>
      <c r="G830" s="48"/>
      <c r="H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</row>
    <row r="831" spans="2:64" x14ac:dyDescent="0.25">
      <c r="B831" s="48"/>
      <c r="C831" s="48"/>
      <c r="D831" s="48"/>
      <c r="E831" s="48"/>
      <c r="F831" s="48"/>
      <c r="G831" s="48"/>
      <c r="H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</row>
    <row r="832" spans="2:64" x14ac:dyDescent="0.25">
      <c r="B832" s="48"/>
      <c r="C832" s="48"/>
      <c r="D832" s="48"/>
      <c r="E832" s="48"/>
      <c r="F832" s="48"/>
      <c r="G832" s="48"/>
      <c r="H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</row>
    <row r="833" spans="2:64" x14ac:dyDescent="0.25">
      <c r="B833" s="48"/>
      <c r="C833" s="48"/>
      <c r="D833" s="48"/>
      <c r="E833" s="48"/>
      <c r="F833" s="48"/>
      <c r="G833" s="48"/>
      <c r="H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</row>
    <row r="834" spans="2:64" x14ac:dyDescent="0.25">
      <c r="B834" s="48"/>
      <c r="C834" s="48"/>
      <c r="D834" s="48"/>
      <c r="E834" s="48"/>
      <c r="F834" s="48"/>
      <c r="G834" s="48"/>
      <c r="H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</row>
    <row r="835" spans="2:64" x14ac:dyDescent="0.25">
      <c r="B835" s="48"/>
      <c r="C835" s="48"/>
      <c r="D835" s="48"/>
      <c r="E835" s="48"/>
      <c r="F835" s="48"/>
      <c r="G835" s="48"/>
      <c r="H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</row>
    <row r="836" spans="2:64" x14ac:dyDescent="0.25">
      <c r="B836" s="48"/>
      <c r="C836" s="48"/>
      <c r="D836" s="48"/>
      <c r="E836" s="48"/>
      <c r="F836" s="48"/>
      <c r="G836" s="48"/>
      <c r="H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</row>
    <row r="837" spans="2:64" x14ac:dyDescent="0.25">
      <c r="B837" s="48"/>
      <c r="C837" s="48"/>
      <c r="D837" s="48"/>
      <c r="E837" s="48"/>
      <c r="F837" s="48"/>
      <c r="G837" s="48"/>
      <c r="H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</row>
    <row r="838" spans="2:64" x14ac:dyDescent="0.25">
      <c r="B838" s="48"/>
      <c r="C838" s="48"/>
      <c r="D838" s="48"/>
      <c r="E838" s="48"/>
      <c r="F838" s="48"/>
      <c r="G838" s="48"/>
      <c r="H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</row>
    <row r="839" spans="2:64" x14ac:dyDescent="0.25">
      <c r="B839" s="48"/>
      <c r="C839" s="48"/>
      <c r="D839" s="48"/>
      <c r="E839" s="48"/>
      <c r="F839" s="48"/>
      <c r="G839" s="48"/>
      <c r="H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</row>
    <row r="840" spans="2:64" x14ac:dyDescent="0.25">
      <c r="B840" s="48"/>
      <c r="C840" s="48"/>
      <c r="D840" s="48"/>
      <c r="E840" s="48"/>
      <c r="F840" s="48"/>
      <c r="G840" s="48"/>
      <c r="H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</row>
    <row r="841" spans="2:64" x14ac:dyDescent="0.25">
      <c r="B841" s="48"/>
      <c r="C841" s="48"/>
      <c r="D841" s="48"/>
      <c r="E841" s="48"/>
      <c r="F841" s="48"/>
      <c r="G841" s="48"/>
      <c r="H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</row>
    <row r="842" spans="2:64" x14ac:dyDescent="0.25">
      <c r="B842" s="48"/>
      <c r="C842" s="48"/>
      <c r="D842" s="48"/>
      <c r="E842" s="48"/>
      <c r="F842" s="48"/>
      <c r="G842" s="48"/>
      <c r="H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</row>
    <row r="843" spans="2:64" x14ac:dyDescent="0.25">
      <c r="B843" s="48"/>
      <c r="C843" s="48"/>
      <c r="D843" s="48"/>
      <c r="E843" s="48"/>
      <c r="F843" s="48"/>
      <c r="G843" s="48"/>
      <c r="H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</row>
    <row r="844" spans="2:64" x14ac:dyDescent="0.25">
      <c r="B844" s="48"/>
      <c r="C844" s="48"/>
      <c r="D844" s="48"/>
      <c r="E844" s="48"/>
      <c r="F844" s="48"/>
      <c r="G844" s="48"/>
      <c r="H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</row>
    <row r="845" spans="2:64" x14ac:dyDescent="0.25">
      <c r="B845" s="48"/>
      <c r="C845" s="48"/>
      <c r="D845" s="48"/>
      <c r="E845" s="48"/>
      <c r="F845" s="48"/>
      <c r="G845" s="48"/>
      <c r="H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</row>
    <row r="846" spans="2:64" x14ac:dyDescent="0.25">
      <c r="B846" s="48"/>
      <c r="C846" s="48"/>
      <c r="D846" s="48"/>
      <c r="E846" s="48"/>
      <c r="F846" s="48"/>
      <c r="G846" s="48"/>
      <c r="H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</row>
    <row r="847" spans="2:64" x14ac:dyDescent="0.25">
      <c r="B847" s="48"/>
      <c r="C847" s="48"/>
      <c r="D847" s="48"/>
      <c r="E847" s="48"/>
      <c r="F847" s="48"/>
      <c r="G847" s="48"/>
      <c r="H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</row>
    <row r="848" spans="2:64" x14ac:dyDescent="0.25">
      <c r="B848" s="48"/>
      <c r="C848" s="48"/>
      <c r="D848" s="48"/>
      <c r="E848" s="48"/>
      <c r="F848" s="48"/>
      <c r="G848" s="48"/>
      <c r="H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</row>
    <row r="849" spans="2:64" x14ac:dyDescent="0.25">
      <c r="B849" s="48"/>
      <c r="C849" s="48"/>
      <c r="D849" s="48"/>
      <c r="E849" s="48"/>
      <c r="F849" s="48"/>
      <c r="G849" s="48"/>
      <c r="H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</row>
    <row r="850" spans="2:64" x14ac:dyDescent="0.25">
      <c r="B850" s="48"/>
      <c r="C850" s="48"/>
      <c r="D850" s="48"/>
      <c r="E850" s="48"/>
      <c r="F850" s="48"/>
      <c r="G850" s="48"/>
      <c r="H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</row>
    <row r="851" spans="2:64" x14ac:dyDescent="0.25">
      <c r="B851" s="48"/>
      <c r="C851" s="48"/>
      <c r="D851" s="48"/>
      <c r="E851" s="48"/>
      <c r="F851" s="48"/>
      <c r="G851" s="48"/>
      <c r="H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</row>
    <row r="852" spans="2:64" x14ac:dyDescent="0.25">
      <c r="B852" s="48"/>
      <c r="C852" s="48"/>
      <c r="D852" s="48"/>
      <c r="E852" s="48"/>
      <c r="F852" s="48"/>
      <c r="G852" s="48"/>
      <c r="H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</row>
    <row r="853" spans="2:64" x14ac:dyDescent="0.25">
      <c r="B853" s="48"/>
      <c r="C853" s="48"/>
      <c r="D853" s="48"/>
      <c r="E853" s="48"/>
      <c r="F853" s="48"/>
      <c r="G853" s="48"/>
      <c r="H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</row>
    <row r="854" spans="2:64" x14ac:dyDescent="0.25">
      <c r="B854" s="48"/>
      <c r="C854" s="48"/>
      <c r="D854" s="48"/>
      <c r="E854" s="48"/>
      <c r="F854" s="48"/>
      <c r="G854" s="48"/>
      <c r="H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</row>
    <row r="855" spans="2:64" x14ac:dyDescent="0.25">
      <c r="B855" s="48"/>
      <c r="C855" s="48"/>
      <c r="D855" s="48"/>
      <c r="E855" s="48"/>
      <c r="F855" s="48"/>
      <c r="G855" s="48"/>
      <c r="H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</row>
    <row r="856" spans="2:64" x14ac:dyDescent="0.25">
      <c r="B856" s="48"/>
      <c r="C856" s="48"/>
      <c r="D856" s="48"/>
      <c r="E856" s="48"/>
      <c r="F856" s="48"/>
      <c r="G856" s="48"/>
      <c r="H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</row>
    <row r="857" spans="2:64" x14ac:dyDescent="0.25">
      <c r="B857" s="48"/>
      <c r="C857" s="48"/>
      <c r="D857" s="48"/>
      <c r="E857" s="48"/>
      <c r="F857" s="48"/>
      <c r="G857" s="48"/>
      <c r="H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</row>
    <row r="858" spans="2:64" x14ac:dyDescent="0.25">
      <c r="B858" s="48"/>
      <c r="C858" s="48"/>
      <c r="D858" s="48"/>
      <c r="E858" s="48"/>
      <c r="F858" s="48"/>
      <c r="G858" s="48"/>
      <c r="H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</row>
    <row r="859" spans="2:64" x14ac:dyDescent="0.25">
      <c r="B859" s="48"/>
      <c r="C859" s="48"/>
      <c r="D859" s="48"/>
      <c r="E859" s="48"/>
      <c r="F859" s="48"/>
      <c r="G859" s="48"/>
      <c r="H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</row>
    <row r="860" spans="2:64" x14ac:dyDescent="0.25">
      <c r="B860" s="48"/>
      <c r="C860" s="48"/>
      <c r="D860" s="48"/>
      <c r="E860" s="48"/>
      <c r="F860" s="48"/>
      <c r="G860" s="48"/>
      <c r="H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</row>
    <row r="861" spans="2:64" x14ac:dyDescent="0.25">
      <c r="B861" s="48"/>
      <c r="C861" s="48"/>
      <c r="D861" s="48"/>
      <c r="E861" s="48"/>
      <c r="F861" s="48"/>
      <c r="G861" s="48"/>
      <c r="H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</row>
    <row r="862" spans="2:64" x14ac:dyDescent="0.25">
      <c r="B862" s="48"/>
      <c r="C862" s="48"/>
      <c r="D862" s="48"/>
      <c r="E862" s="48"/>
      <c r="F862" s="48"/>
      <c r="G862" s="48"/>
      <c r="H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</row>
    <row r="863" spans="2:64" x14ac:dyDescent="0.25">
      <c r="B863" s="48"/>
      <c r="C863" s="48"/>
      <c r="D863" s="48"/>
      <c r="E863" s="48"/>
      <c r="F863" s="48"/>
      <c r="G863" s="48"/>
      <c r="H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</row>
    <row r="864" spans="2:64" x14ac:dyDescent="0.25">
      <c r="B864" s="48"/>
      <c r="C864" s="48"/>
      <c r="D864" s="48"/>
      <c r="E864" s="48"/>
      <c r="F864" s="48"/>
      <c r="G864" s="48"/>
      <c r="H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</row>
    <row r="865" spans="2:64" x14ac:dyDescent="0.25">
      <c r="B865" s="48"/>
      <c r="C865" s="48"/>
      <c r="D865" s="48"/>
      <c r="E865" s="48"/>
      <c r="F865" s="48"/>
      <c r="G865" s="48"/>
      <c r="H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</row>
    <row r="866" spans="2:64" x14ac:dyDescent="0.25">
      <c r="B866" s="48"/>
      <c r="C866" s="48"/>
      <c r="D866" s="48"/>
      <c r="E866" s="48"/>
      <c r="F866" s="48"/>
      <c r="G866" s="48"/>
      <c r="H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</row>
    <row r="867" spans="2:64" x14ac:dyDescent="0.25">
      <c r="B867" s="48"/>
      <c r="C867" s="48"/>
      <c r="D867" s="48"/>
      <c r="E867" s="48"/>
      <c r="F867" s="48"/>
      <c r="G867" s="48"/>
      <c r="H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</row>
    <row r="868" spans="2:64" x14ac:dyDescent="0.25">
      <c r="B868" s="48"/>
      <c r="C868" s="48"/>
      <c r="D868" s="48"/>
      <c r="E868" s="48"/>
      <c r="F868" s="48"/>
      <c r="G868" s="48"/>
      <c r="H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</row>
    <row r="869" spans="2:64" x14ac:dyDescent="0.25">
      <c r="B869" s="48"/>
      <c r="C869" s="48"/>
      <c r="D869" s="48"/>
      <c r="E869" s="48"/>
      <c r="F869" s="48"/>
      <c r="G869" s="48"/>
      <c r="H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</row>
    <row r="870" spans="2:64" x14ac:dyDescent="0.25">
      <c r="B870" s="48"/>
      <c r="C870" s="48"/>
      <c r="D870" s="48"/>
      <c r="E870" s="48"/>
      <c r="F870" s="48"/>
      <c r="G870" s="48"/>
      <c r="H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</row>
    <row r="871" spans="2:64" x14ac:dyDescent="0.25">
      <c r="B871" s="48"/>
      <c r="C871" s="48"/>
      <c r="D871" s="48"/>
      <c r="E871" s="48"/>
      <c r="F871" s="48"/>
      <c r="G871" s="48"/>
      <c r="H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</row>
    <row r="872" spans="2:64" x14ac:dyDescent="0.25">
      <c r="B872" s="48"/>
      <c r="C872" s="48"/>
      <c r="D872" s="48"/>
      <c r="E872" s="48"/>
      <c r="F872" s="48"/>
      <c r="G872" s="48"/>
      <c r="H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</row>
    <row r="873" spans="2:64" x14ac:dyDescent="0.25">
      <c r="B873" s="48"/>
      <c r="C873" s="48"/>
      <c r="D873" s="48"/>
      <c r="E873" s="48"/>
      <c r="F873" s="48"/>
      <c r="G873" s="48"/>
      <c r="H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</row>
    <row r="874" spans="2:64" x14ac:dyDescent="0.25">
      <c r="B874" s="48"/>
      <c r="C874" s="48"/>
      <c r="D874" s="48"/>
      <c r="E874" s="48"/>
      <c r="F874" s="48"/>
      <c r="G874" s="48"/>
      <c r="H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</row>
    <row r="875" spans="2:64" x14ac:dyDescent="0.25">
      <c r="B875" s="48"/>
      <c r="C875" s="48"/>
      <c r="D875" s="48"/>
      <c r="E875" s="48"/>
      <c r="F875" s="48"/>
      <c r="G875" s="48"/>
      <c r="H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</row>
    <row r="876" spans="2:64" x14ac:dyDescent="0.25">
      <c r="B876" s="48"/>
      <c r="C876" s="48"/>
      <c r="D876" s="48"/>
      <c r="E876" s="48"/>
      <c r="F876" s="48"/>
      <c r="G876" s="48"/>
      <c r="H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</row>
    <row r="877" spans="2:64" x14ac:dyDescent="0.25">
      <c r="B877" s="48"/>
      <c r="C877" s="48"/>
      <c r="D877" s="48"/>
      <c r="E877" s="48"/>
      <c r="F877" s="48"/>
      <c r="G877" s="48"/>
      <c r="H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</row>
    <row r="878" spans="2:64" x14ac:dyDescent="0.25">
      <c r="B878" s="48"/>
      <c r="C878" s="48"/>
      <c r="D878" s="48"/>
      <c r="E878" s="48"/>
      <c r="F878" s="48"/>
      <c r="G878" s="48"/>
      <c r="H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</row>
    <row r="879" spans="2:64" x14ac:dyDescent="0.25">
      <c r="B879" s="48"/>
      <c r="C879" s="48"/>
      <c r="D879" s="48"/>
      <c r="E879" s="48"/>
      <c r="F879" s="48"/>
      <c r="G879" s="48"/>
      <c r="H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</row>
    <row r="880" spans="2:64" x14ac:dyDescent="0.25">
      <c r="B880" s="48"/>
      <c r="C880" s="48"/>
      <c r="D880" s="48"/>
      <c r="E880" s="48"/>
      <c r="F880" s="48"/>
      <c r="G880" s="48"/>
      <c r="H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</row>
    <row r="881" spans="2:64" x14ac:dyDescent="0.25">
      <c r="B881" s="48"/>
      <c r="C881" s="48"/>
      <c r="D881" s="48"/>
      <c r="E881" s="48"/>
      <c r="F881" s="48"/>
      <c r="G881" s="48"/>
      <c r="H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</row>
    <row r="882" spans="2:64" x14ac:dyDescent="0.25">
      <c r="B882" s="48"/>
      <c r="C882" s="48"/>
      <c r="D882" s="48"/>
      <c r="E882" s="48"/>
      <c r="F882" s="48"/>
      <c r="G882" s="48"/>
      <c r="H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</row>
    <row r="883" spans="2:64" x14ac:dyDescent="0.25">
      <c r="B883" s="48"/>
      <c r="C883" s="48"/>
      <c r="D883" s="48"/>
      <c r="E883" s="48"/>
      <c r="F883" s="48"/>
      <c r="G883" s="48"/>
      <c r="H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</row>
    <row r="884" spans="2:64" x14ac:dyDescent="0.25">
      <c r="B884" s="48"/>
      <c r="C884" s="48"/>
      <c r="D884" s="48"/>
      <c r="E884" s="48"/>
      <c r="F884" s="48"/>
      <c r="G884" s="48"/>
      <c r="H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</row>
    <row r="885" spans="2:64" x14ac:dyDescent="0.25">
      <c r="B885" s="48"/>
      <c r="C885" s="48"/>
      <c r="D885" s="48"/>
      <c r="E885" s="48"/>
      <c r="F885" s="48"/>
      <c r="G885" s="48"/>
      <c r="H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</row>
    <row r="886" spans="2:64" x14ac:dyDescent="0.25">
      <c r="B886" s="48"/>
      <c r="C886" s="48"/>
      <c r="D886" s="48"/>
      <c r="E886" s="48"/>
      <c r="F886" s="48"/>
      <c r="G886" s="48"/>
      <c r="H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</row>
    <row r="887" spans="2:64" x14ac:dyDescent="0.25">
      <c r="B887" s="48"/>
      <c r="C887" s="48"/>
      <c r="D887" s="48"/>
      <c r="E887" s="48"/>
      <c r="F887" s="48"/>
      <c r="G887" s="48"/>
      <c r="H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</row>
    <row r="888" spans="2:64" x14ac:dyDescent="0.25">
      <c r="B888" s="48"/>
      <c r="C888" s="48"/>
      <c r="D888" s="48"/>
      <c r="E888" s="48"/>
      <c r="F888" s="48"/>
      <c r="G888" s="48"/>
      <c r="H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</row>
    <row r="889" spans="2:64" x14ac:dyDescent="0.25">
      <c r="B889" s="48"/>
      <c r="C889" s="48"/>
      <c r="D889" s="48"/>
      <c r="E889" s="48"/>
      <c r="F889" s="48"/>
      <c r="G889" s="48"/>
      <c r="H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</row>
    <row r="890" spans="2:64" x14ac:dyDescent="0.25">
      <c r="B890" s="48"/>
      <c r="C890" s="48"/>
      <c r="D890" s="48"/>
      <c r="E890" s="48"/>
      <c r="F890" s="48"/>
      <c r="G890" s="48"/>
      <c r="H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</row>
    <row r="891" spans="2:64" x14ac:dyDescent="0.25">
      <c r="B891" s="48"/>
      <c r="C891" s="48"/>
      <c r="D891" s="48"/>
      <c r="E891" s="48"/>
      <c r="F891" s="48"/>
      <c r="G891" s="48"/>
      <c r="H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</row>
    <row r="892" spans="2:64" x14ac:dyDescent="0.25">
      <c r="B892" s="48"/>
      <c r="C892" s="48"/>
      <c r="D892" s="48"/>
      <c r="E892" s="48"/>
      <c r="F892" s="48"/>
      <c r="G892" s="48"/>
      <c r="H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</row>
    <row r="893" spans="2:64" x14ac:dyDescent="0.25">
      <c r="B893" s="48"/>
      <c r="C893" s="48"/>
      <c r="D893" s="48"/>
      <c r="E893" s="48"/>
      <c r="F893" s="48"/>
      <c r="G893" s="48"/>
      <c r="H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</row>
    <row r="894" spans="2:64" x14ac:dyDescent="0.25">
      <c r="B894" s="48"/>
      <c r="C894" s="48"/>
      <c r="D894" s="48"/>
      <c r="E894" s="48"/>
      <c r="F894" s="48"/>
      <c r="G894" s="48"/>
      <c r="H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</row>
    <row r="895" spans="2:64" x14ac:dyDescent="0.25">
      <c r="B895" s="48"/>
      <c r="C895" s="48"/>
      <c r="D895" s="48"/>
      <c r="E895" s="48"/>
      <c r="F895" s="48"/>
      <c r="G895" s="48"/>
      <c r="H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</row>
    <row r="896" spans="2:64" x14ac:dyDescent="0.25">
      <c r="B896" s="48"/>
      <c r="C896" s="48"/>
      <c r="D896" s="48"/>
      <c r="E896" s="48"/>
      <c r="F896" s="48"/>
      <c r="G896" s="48"/>
      <c r="H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</row>
    <row r="897" spans="2:64" x14ac:dyDescent="0.25">
      <c r="B897" s="48"/>
      <c r="C897" s="48"/>
      <c r="D897" s="48"/>
      <c r="E897" s="48"/>
      <c r="F897" s="48"/>
      <c r="G897" s="48"/>
      <c r="H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</row>
    <row r="898" spans="2:64" x14ac:dyDescent="0.25">
      <c r="B898" s="48"/>
      <c r="C898" s="48"/>
      <c r="D898" s="48"/>
      <c r="E898" s="48"/>
      <c r="F898" s="48"/>
      <c r="G898" s="48"/>
      <c r="H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</row>
    <row r="899" spans="2:64" x14ac:dyDescent="0.25">
      <c r="B899" s="48"/>
      <c r="C899" s="48"/>
      <c r="D899" s="48"/>
      <c r="E899" s="48"/>
      <c r="F899" s="48"/>
      <c r="G899" s="48"/>
      <c r="H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</row>
    <row r="900" spans="2:64" x14ac:dyDescent="0.25">
      <c r="B900" s="48"/>
      <c r="C900" s="48"/>
      <c r="D900" s="48"/>
      <c r="E900" s="48"/>
      <c r="F900" s="48"/>
      <c r="G900" s="48"/>
      <c r="H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</row>
    <row r="901" spans="2:64" x14ac:dyDescent="0.25">
      <c r="B901" s="48"/>
      <c r="C901" s="48"/>
      <c r="D901" s="48"/>
      <c r="E901" s="48"/>
      <c r="F901" s="48"/>
      <c r="G901" s="48"/>
      <c r="H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</row>
    <row r="902" spans="2:64" x14ac:dyDescent="0.25">
      <c r="B902" s="48"/>
      <c r="C902" s="48"/>
      <c r="D902" s="48"/>
      <c r="E902" s="48"/>
      <c r="F902" s="48"/>
      <c r="G902" s="48"/>
      <c r="H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</row>
    <row r="903" spans="2:64" x14ac:dyDescent="0.25">
      <c r="B903" s="48"/>
      <c r="C903" s="48"/>
      <c r="D903" s="48"/>
      <c r="E903" s="48"/>
      <c r="F903" s="48"/>
      <c r="G903" s="48"/>
      <c r="H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</row>
    <row r="904" spans="2:64" x14ac:dyDescent="0.25">
      <c r="B904" s="48"/>
      <c r="C904" s="48"/>
      <c r="D904" s="48"/>
      <c r="E904" s="48"/>
      <c r="F904" s="48"/>
      <c r="G904" s="48"/>
      <c r="H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</row>
    <row r="905" spans="2:64" x14ac:dyDescent="0.25">
      <c r="B905" s="48"/>
      <c r="C905" s="48"/>
      <c r="D905" s="48"/>
      <c r="E905" s="48"/>
      <c r="F905" s="48"/>
      <c r="G905" s="48"/>
      <c r="H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</row>
    <row r="906" spans="2:64" x14ac:dyDescent="0.25">
      <c r="B906" s="48"/>
      <c r="C906" s="48"/>
      <c r="D906" s="48"/>
      <c r="E906" s="48"/>
      <c r="F906" s="48"/>
      <c r="G906" s="48"/>
      <c r="H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</row>
    <row r="907" spans="2:64" x14ac:dyDescent="0.25">
      <c r="B907" s="48"/>
      <c r="C907" s="48"/>
      <c r="D907" s="48"/>
      <c r="E907" s="48"/>
      <c r="F907" s="48"/>
      <c r="G907" s="48"/>
      <c r="H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</row>
    <row r="908" spans="2:64" x14ac:dyDescent="0.25">
      <c r="B908" s="48"/>
      <c r="C908" s="48"/>
      <c r="D908" s="48"/>
      <c r="E908" s="48"/>
      <c r="F908" s="48"/>
      <c r="G908" s="48"/>
      <c r="H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</row>
    <row r="909" spans="2:64" x14ac:dyDescent="0.25">
      <c r="B909" s="48"/>
      <c r="C909" s="48"/>
      <c r="D909" s="48"/>
      <c r="E909" s="48"/>
      <c r="F909" s="48"/>
      <c r="G909" s="48"/>
      <c r="H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</row>
    <row r="910" spans="2:64" x14ac:dyDescent="0.25">
      <c r="B910" s="48"/>
      <c r="C910" s="48"/>
      <c r="D910" s="48"/>
      <c r="E910" s="48"/>
      <c r="F910" s="48"/>
      <c r="G910" s="48"/>
      <c r="H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</row>
    <row r="911" spans="2:64" x14ac:dyDescent="0.25">
      <c r="B911" s="48"/>
      <c r="C911" s="48"/>
      <c r="D911" s="48"/>
      <c r="E911" s="48"/>
      <c r="F911" s="48"/>
      <c r="G911" s="48"/>
      <c r="H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</row>
    <row r="912" spans="2:64" x14ac:dyDescent="0.25">
      <c r="B912" s="48"/>
      <c r="C912" s="48"/>
      <c r="D912" s="48"/>
      <c r="E912" s="48"/>
      <c r="F912" s="48"/>
      <c r="G912" s="48"/>
      <c r="H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</row>
    <row r="913" spans="2:64" x14ac:dyDescent="0.25">
      <c r="B913" s="48"/>
      <c r="C913" s="48"/>
      <c r="D913" s="48"/>
      <c r="E913" s="48"/>
      <c r="F913" s="48"/>
      <c r="G913" s="48"/>
      <c r="H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</row>
    <row r="914" spans="2:64" x14ac:dyDescent="0.25">
      <c r="B914" s="48"/>
      <c r="C914" s="48"/>
      <c r="D914" s="48"/>
      <c r="E914" s="48"/>
      <c r="F914" s="48"/>
      <c r="G914" s="48"/>
      <c r="H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</row>
    <row r="915" spans="2:64" x14ac:dyDescent="0.25">
      <c r="B915" s="48"/>
      <c r="C915" s="48"/>
      <c r="D915" s="48"/>
      <c r="E915" s="48"/>
      <c r="F915" s="48"/>
      <c r="G915" s="48"/>
      <c r="H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</row>
    <row r="916" spans="2:64" x14ac:dyDescent="0.25">
      <c r="B916" s="48"/>
      <c r="C916" s="48"/>
      <c r="D916" s="48"/>
      <c r="E916" s="48"/>
      <c r="F916" s="48"/>
      <c r="G916" s="48"/>
      <c r="H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</row>
    <row r="917" spans="2:64" x14ac:dyDescent="0.25">
      <c r="B917" s="48"/>
      <c r="C917" s="48"/>
      <c r="D917" s="48"/>
      <c r="E917" s="48"/>
      <c r="F917" s="48"/>
      <c r="G917" s="48"/>
      <c r="H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</row>
    <row r="918" spans="2:64" x14ac:dyDescent="0.25">
      <c r="B918" s="48"/>
      <c r="C918" s="48"/>
      <c r="D918" s="48"/>
      <c r="E918" s="48"/>
      <c r="F918" s="48"/>
      <c r="G918" s="48"/>
      <c r="H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</row>
    <row r="919" spans="2:64" x14ac:dyDescent="0.25">
      <c r="B919" s="48"/>
      <c r="C919" s="48"/>
      <c r="D919" s="48"/>
      <c r="E919" s="48"/>
      <c r="F919" s="48"/>
      <c r="G919" s="48"/>
      <c r="H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</row>
    <row r="920" spans="2:64" x14ac:dyDescent="0.25">
      <c r="B920" s="48"/>
      <c r="C920" s="48"/>
      <c r="D920" s="48"/>
      <c r="E920" s="48"/>
      <c r="F920" s="48"/>
      <c r="G920" s="48"/>
      <c r="H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</row>
    <row r="921" spans="2:64" x14ac:dyDescent="0.25">
      <c r="B921" s="48"/>
      <c r="C921" s="48"/>
      <c r="D921" s="48"/>
      <c r="E921" s="48"/>
      <c r="F921" s="48"/>
      <c r="G921" s="48"/>
      <c r="H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</row>
    <row r="922" spans="2:64" x14ac:dyDescent="0.25">
      <c r="B922" s="48"/>
      <c r="C922" s="48"/>
      <c r="D922" s="48"/>
      <c r="E922" s="48"/>
      <c r="F922" s="48"/>
      <c r="G922" s="48"/>
      <c r="H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</row>
    <row r="923" spans="2:64" x14ac:dyDescent="0.25">
      <c r="B923" s="48"/>
      <c r="C923" s="48"/>
      <c r="D923" s="48"/>
      <c r="E923" s="48"/>
      <c r="F923" s="48"/>
      <c r="G923" s="48"/>
      <c r="H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</row>
    <row r="924" spans="2:64" x14ac:dyDescent="0.25">
      <c r="B924" s="48"/>
      <c r="C924" s="48"/>
      <c r="D924" s="48"/>
      <c r="E924" s="48"/>
      <c r="F924" s="48"/>
      <c r="G924" s="48"/>
      <c r="H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</row>
    <row r="925" spans="2:64" x14ac:dyDescent="0.25">
      <c r="B925" s="48"/>
      <c r="C925" s="48"/>
      <c r="D925" s="48"/>
      <c r="E925" s="48"/>
      <c r="F925" s="48"/>
      <c r="G925" s="48"/>
      <c r="H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</row>
    <row r="926" spans="2:64" x14ac:dyDescent="0.25">
      <c r="B926" s="48"/>
      <c r="C926" s="48"/>
      <c r="D926" s="48"/>
      <c r="E926" s="48"/>
      <c r="F926" s="48"/>
      <c r="G926" s="48"/>
      <c r="H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</row>
    <row r="927" spans="2:64" x14ac:dyDescent="0.25">
      <c r="B927" s="48"/>
      <c r="C927" s="48"/>
      <c r="D927" s="48"/>
      <c r="E927" s="48"/>
      <c r="F927" s="48"/>
      <c r="G927" s="48"/>
      <c r="H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</row>
    <row r="928" spans="2:64" x14ac:dyDescent="0.25">
      <c r="B928" s="48"/>
      <c r="C928" s="48"/>
      <c r="D928" s="48"/>
      <c r="E928" s="48"/>
      <c r="F928" s="48"/>
      <c r="G928" s="48"/>
      <c r="H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</row>
    <row r="929" spans="2:64" x14ac:dyDescent="0.25">
      <c r="B929" s="48"/>
      <c r="C929" s="48"/>
      <c r="D929" s="48"/>
      <c r="E929" s="48"/>
      <c r="F929" s="48"/>
      <c r="G929" s="48"/>
      <c r="H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</row>
    <row r="930" spans="2:64" x14ac:dyDescent="0.25">
      <c r="B930" s="48"/>
      <c r="C930" s="48"/>
      <c r="D930" s="48"/>
      <c r="E930" s="48"/>
      <c r="F930" s="48"/>
      <c r="G930" s="48"/>
      <c r="H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</row>
    <row r="931" spans="2:64" x14ac:dyDescent="0.25">
      <c r="B931" s="48"/>
      <c r="C931" s="48"/>
      <c r="D931" s="48"/>
      <c r="E931" s="48"/>
      <c r="F931" s="48"/>
      <c r="G931" s="48"/>
      <c r="H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</row>
    <row r="932" spans="2:64" x14ac:dyDescent="0.25">
      <c r="B932" s="48"/>
      <c r="C932" s="48"/>
      <c r="D932" s="48"/>
      <c r="E932" s="48"/>
      <c r="F932" s="48"/>
      <c r="G932" s="48"/>
      <c r="H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</row>
    <row r="933" spans="2:64" x14ac:dyDescent="0.25">
      <c r="B933" s="48"/>
      <c r="C933" s="48"/>
      <c r="D933" s="48"/>
      <c r="E933" s="48"/>
      <c r="F933" s="48"/>
      <c r="G933" s="48"/>
      <c r="H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</row>
    <row r="934" spans="2:64" x14ac:dyDescent="0.25">
      <c r="B934" s="48"/>
      <c r="C934" s="48"/>
      <c r="D934" s="48"/>
      <c r="E934" s="48"/>
      <c r="F934" s="48"/>
      <c r="G934" s="48"/>
      <c r="H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</row>
    <row r="935" spans="2:64" x14ac:dyDescent="0.25">
      <c r="B935" s="48"/>
      <c r="C935" s="48"/>
      <c r="D935" s="48"/>
      <c r="E935" s="48"/>
      <c r="F935" s="48"/>
      <c r="G935" s="48"/>
      <c r="H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</row>
    <row r="936" spans="2:64" x14ac:dyDescent="0.25">
      <c r="B936" s="48"/>
      <c r="C936" s="48"/>
      <c r="D936" s="48"/>
      <c r="E936" s="48"/>
      <c r="F936" s="48"/>
      <c r="G936" s="48"/>
      <c r="H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</row>
    <row r="937" spans="2:64" x14ac:dyDescent="0.25">
      <c r="B937" s="48"/>
      <c r="C937" s="48"/>
      <c r="D937" s="48"/>
      <c r="E937" s="48"/>
      <c r="F937" s="48"/>
      <c r="G937" s="48"/>
      <c r="H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</row>
    <row r="938" spans="2:64" x14ac:dyDescent="0.25">
      <c r="B938" s="48"/>
      <c r="C938" s="48"/>
      <c r="D938" s="48"/>
      <c r="E938" s="48"/>
      <c r="F938" s="48"/>
      <c r="G938" s="48"/>
      <c r="H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</row>
    <row r="939" spans="2:64" x14ac:dyDescent="0.25">
      <c r="B939" s="48"/>
      <c r="C939" s="48"/>
      <c r="D939" s="48"/>
      <c r="E939" s="48"/>
      <c r="F939" s="48"/>
      <c r="G939" s="48"/>
      <c r="H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</row>
    <row r="940" spans="2:64" x14ac:dyDescent="0.25">
      <c r="B940" s="48"/>
      <c r="C940" s="48"/>
      <c r="D940" s="48"/>
      <c r="E940" s="48"/>
      <c r="F940" s="48"/>
      <c r="G940" s="48"/>
      <c r="H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</row>
    <row r="941" spans="2:64" x14ac:dyDescent="0.25">
      <c r="B941" s="48"/>
      <c r="C941" s="48"/>
      <c r="D941" s="48"/>
      <c r="E941" s="48"/>
      <c r="F941" s="48"/>
      <c r="G941" s="48"/>
      <c r="H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</row>
    <row r="942" spans="2:64" x14ac:dyDescent="0.25">
      <c r="B942" s="48"/>
      <c r="C942" s="48"/>
      <c r="D942" s="48"/>
      <c r="E942" s="48"/>
      <c r="F942" s="48"/>
      <c r="G942" s="48"/>
      <c r="H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</row>
    <row r="943" spans="2:64" x14ac:dyDescent="0.25">
      <c r="B943" s="48"/>
      <c r="C943" s="48"/>
      <c r="D943" s="48"/>
      <c r="E943" s="48"/>
      <c r="F943" s="48"/>
      <c r="G943" s="48"/>
      <c r="H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</row>
    <row r="944" spans="2:64" x14ac:dyDescent="0.25">
      <c r="B944" s="48"/>
      <c r="C944" s="48"/>
      <c r="D944" s="48"/>
      <c r="E944" s="48"/>
      <c r="F944" s="48"/>
      <c r="G944" s="48"/>
      <c r="H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</row>
    <row r="945" spans="2:64" x14ac:dyDescent="0.25">
      <c r="B945" s="48"/>
      <c r="C945" s="48"/>
      <c r="D945" s="48"/>
      <c r="E945" s="48"/>
      <c r="F945" s="48"/>
      <c r="G945" s="48"/>
      <c r="H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</row>
    <row r="946" spans="2:64" x14ac:dyDescent="0.25">
      <c r="B946" s="48"/>
      <c r="C946" s="48"/>
      <c r="D946" s="48"/>
      <c r="E946" s="48"/>
      <c r="F946" s="48"/>
      <c r="G946" s="48"/>
      <c r="H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</row>
    <row r="947" spans="2:64" x14ac:dyDescent="0.25">
      <c r="B947" s="48"/>
      <c r="C947" s="48"/>
      <c r="D947" s="48"/>
      <c r="E947" s="48"/>
      <c r="F947" s="48"/>
      <c r="G947" s="48"/>
      <c r="H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</row>
    <row r="948" spans="2:64" x14ac:dyDescent="0.25">
      <c r="B948" s="48"/>
      <c r="C948" s="48"/>
      <c r="D948" s="48"/>
      <c r="E948" s="48"/>
      <c r="F948" s="48"/>
      <c r="G948" s="48"/>
      <c r="H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</row>
    <row r="949" spans="2:64" x14ac:dyDescent="0.25">
      <c r="B949" s="48"/>
      <c r="C949" s="48"/>
      <c r="D949" s="48"/>
      <c r="E949" s="48"/>
      <c r="F949" s="48"/>
      <c r="G949" s="48"/>
      <c r="H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</row>
    <row r="950" spans="2:64" x14ac:dyDescent="0.25">
      <c r="B950" s="48"/>
      <c r="C950" s="48"/>
      <c r="D950" s="48"/>
      <c r="E950" s="48"/>
      <c r="F950" s="48"/>
      <c r="G950" s="48"/>
      <c r="H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</row>
    <row r="951" spans="2:64" x14ac:dyDescent="0.25">
      <c r="B951" s="48"/>
      <c r="C951" s="48"/>
      <c r="D951" s="48"/>
      <c r="E951" s="48"/>
      <c r="F951" s="48"/>
      <c r="G951" s="48"/>
      <c r="H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</row>
    <row r="952" spans="2:64" x14ac:dyDescent="0.25">
      <c r="B952" s="48"/>
      <c r="C952" s="48"/>
      <c r="D952" s="48"/>
      <c r="E952" s="48"/>
      <c r="F952" s="48"/>
      <c r="G952" s="48"/>
      <c r="H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</row>
    <row r="953" spans="2:64" x14ac:dyDescent="0.25">
      <c r="B953" s="48"/>
      <c r="C953" s="48"/>
      <c r="D953" s="48"/>
      <c r="E953" s="48"/>
      <c r="F953" s="48"/>
      <c r="G953" s="48"/>
      <c r="H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</row>
    <row r="954" spans="2:64" x14ac:dyDescent="0.25">
      <c r="B954" s="48"/>
      <c r="C954" s="48"/>
      <c r="D954" s="48"/>
      <c r="E954" s="48"/>
      <c r="F954" s="48"/>
      <c r="G954" s="48"/>
      <c r="H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</row>
    <row r="955" spans="2:64" x14ac:dyDescent="0.25">
      <c r="B955" s="48"/>
      <c r="C955" s="48"/>
      <c r="D955" s="48"/>
      <c r="E955" s="48"/>
      <c r="F955" s="48"/>
      <c r="G955" s="48"/>
      <c r="H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</row>
    <row r="956" spans="2:64" x14ac:dyDescent="0.25">
      <c r="B956" s="48"/>
      <c r="C956" s="48"/>
      <c r="D956" s="48"/>
      <c r="E956" s="48"/>
      <c r="F956" s="48"/>
      <c r="G956" s="48"/>
      <c r="H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</row>
    <row r="957" spans="2:64" x14ac:dyDescent="0.25">
      <c r="B957" s="48"/>
      <c r="C957" s="48"/>
      <c r="D957" s="48"/>
      <c r="E957" s="48"/>
      <c r="F957" s="48"/>
      <c r="G957" s="48"/>
      <c r="H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</row>
    <row r="958" spans="2:64" x14ac:dyDescent="0.25">
      <c r="B958" s="48"/>
      <c r="C958" s="48"/>
      <c r="D958" s="48"/>
      <c r="E958" s="48"/>
      <c r="F958" s="48"/>
      <c r="G958" s="48"/>
      <c r="H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</row>
    <row r="959" spans="2:64" x14ac:dyDescent="0.25">
      <c r="B959" s="48"/>
      <c r="C959" s="48"/>
      <c r="D959" s="48"/>
      <c r="E959" s="48"/>
      <c r="F959" s="48"/>
      <c r="G959" s="48"/>
      <c r="H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</row>
    <row r="960" spans="2:64" x14ac:dyDescent="0.25">
      <c r="B960" s="48"/>
      <c r="C960" s="48"/>
      <c r="D960" s="48"/>
      <c r="E960" s="48"/>
      <c r="F960" s="48"/>
      <c r="G960" s="48"/>
      <c r="H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</row>
    <row r="961" spans="2:64" x14ac:dyDescent="0.25">
      <c r="B961" s="48"/>
      <c r="C961" s="48"/>
      <c r="D961" s="48"/>
      <c r="E961" s="48"/>
      <c r="F961" s="48"/>
      <c r="G961" s="48"/>
      <c r="H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</row>
    <row r="962" spans="2:64" x14ac:dyDescent="0.25">
      <c r="B962" s="48"/>
      <c r="C962" s="48"/>
      <c r="D962" s="48"/>
      <c r="E962" s="48"/>
      <c r="F962" s="48"/>
      <c r="G962" s="48"/>
      <c r="H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</row>
    <row r="963" spans="2:64" x14ac:dyDescent="0.25">
      <c r="B963" s="48"/>
      <c r="C963" s="48"/>
      <c r="D963" s="48"/>
      <c r="E963" s="48"/>
      <c r="F963" s="48"/>
      <c r="G963" s="48"/>
      <c r="H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</row>
    <row r="964" spans="2:64" x14ac:dyDescent="0.25">
      <c r="B964" s="48"/>
      <c r="C964" s="48"/>
      <c r="D964" s="48"/>
      <c r="E964" s="48"/>
      <c r="F964" s="48"/>
      <c r="G964" s="48"/>
      <c r="H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</row>
    <row r="965" spans="2:64" x14ac:dyDescent="0.25">
      <c r="B965" s="48"/>
      <c r="C965" s="48"/>
      <c r="D965" s="48"/>
      <c r="E965" s="48"/>
      <c r="F965" s="48"/>
      <c r="G965" s="48"/>
      <c r="H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</row>
    <row r="966" spans="2:64" x14ac:dyDescent="0.25">
      <c r="B966" s="48"/>
      <c r="C966" s="48"/>
      <c r="D966" s="48"/>
      <c r="E966" s="48"/>
      <c r="F966" s="48"/>
      <c r="G966" s="48"/>
      <c r="H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</row>
    <row r="967" spans="2:64" x14ac:dyDescent="0.25">
      <c r="B967" s="48"/>
      <c r="C967" s="48"/>
      <c r="D967" s="48"/>
      <c r="E967" s="48"/>
      <c r="F967" s="48"/>
      <c r="G967" s="48"/>
      <c r="H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</row>
    <row r="968" spans="2:64" x14ac:dyDescent="0.25">
      <c r="B968" s="48"/>
      <c r="C968" s="48"/>
      <c r="D968" s="48"/>
      <c r="E968" s="48"/>
      <c r="F968" s="48"/>
      <c r="G968" s="48"/>
      <c r="H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</row>
    <row r="969" spans="2:64" x14ac:dyDescent="0.25">
      <c r="B969" s="48"/>
      <c r="C969" s="48"/>
      <c r="D969" s="48"/>
      <c r="E969" s="48"/>
      <c r="F969" s="48"/>
      <c r="G969" s="48"/>
      <c r="H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</row>
    <row r="970" spans="2:64" x14ac:dyDescent="0.25">
      <c r="B970" s="48"/>
      <c r="C970" s="48"/>
      <c r="D970" s="48"/>
      <c r="E970" s="48"/>
      <c r="F970" s="48"/>
      <c r="G970" s="48"/>
      <c r="H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</row>
    <row r="971" spans="2:64" x14ac:dyDescent="0.25">
      <c r="B971" s="48"/>
      <c r="C971" s="48"/>
      <c r="D971" s="48"/>
      <c r="E971" s="48"/>
      <c r="F971" s="48"/>
      <c r="G971" s="48"/>
      <c r="H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</row>
    <row r="972" spans="2:64" x14ac:dyDescent="0.25">
      <c r="B972" s="48"/>
      <c r="C972" s="48"/>
      <c r="D972" s="48"/>
      <c r="E972" s="48"/>
      <c r="F972" s="48"/>
      <c r="G972" s="48"/>
      <c r="H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</row>
    <row r="973" spans="2:64" x14ac:dyDescent="0.25">
      <c r="B973" s="48"/>
      <c r="C973" s="48"/>
      <c r="D973" s="48"/>
      <c r="E973" s="48"/>
      <c r="F973" s="48"/>
      <c r="G973" s="48"/>
      <c r="H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</row>
    <row r="974" spans="2:64" x14ac:dyDescent="0.25">
      <c r="B974" s="48"/>
      <c r="C974" s="48"/>
      <c r="D974" s="48"/>
      <c r="E974" s="48"/>
      <c r="F974" s="48"/>
      <c r="G974" s="48"/>
      <c r="H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</row>
    <row r="975" spans="2:64" x14ac:dyDescent="0.25">
      <c r="B975" s="48"/>
      <c r="C975" s="48"/>
      <c r="D975" s="48"/>
      <c r="E975" s="48"/>
      <c r="F975" s="48"/>
      <c r="G975" s="48"/>
      <c r="H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</row>
    <row r="976" spans="2:64" x14ac:dyDescent="0.25">
      <c r="B976" s="48"/>
      <c r="C976" s="48"/>
      <c r="D976" s="48"/>
      <c r="E976" s="48"/>
      <c r="F976" s="48"/>
      <c r="G976" s="48"/>
      <c r="H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</row>
    <row r="977" spans="2:64" x14ac:dyDescent="0.25">
      <c r="B977" s="48"/>
      <c r="C977" s="48"/>
      <c r="D977" s="48"/>
      <c r="E977" s="48"/>
      <c r="F977" s="48"/>
      <c r="G977" s="48"/>
      <c r="H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</row>
    <row r="978" spans="2:64" x14ac:dyDescent="0.25">
      <c r="B978" s="48"/>
      <c r="C978" s="48"/>
      <c r="D978" s="48"/>
      <c r="E978" s="48"/>
      <c r="F978" s="48"/>
      <c r="G978" s="48"/>
      <c r="H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</row>
    <row r="979" spans="2:64" x14ac:dyDescent="0.25">
      <c r="B979" s="48"/>
      <c r="C979" s="48"/>
      <c r="D979" s="48"/>
      <c r="E979" s="48"/>
      <c r="F979" s="48"/>
      <c r="G979" s="48"/>
      <c r="H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</row>
    <row r="980" spans="2:64" x14ac:dyDescent="0.25">
      <c r="B980" s="48"/>
      <c r="C980" s="48"/>
      <c r="D980" s="48"/>
      <c r="E980" s="48"/>
      <c r="F980" s="48"/>
      <c r="G980" s="48"/>
      <c r="H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</row>
    <row r="981" spans="2:64" x14ac:dyDescent="0.25">
      <c r="B981" s="48"/>
      <c r="C981" s="48"/>
      <c r="D981" s="48"/>
      <c r="E981" s="48"/>
      <c r="F981" s="48"/>
      <c r="G981" s="48"/>
      <c r="H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</row>
    <row r="982" spans="2:64" x14ac:dyDescent="0.25">
      <c r="B982" s="48"/>
      <c r="C982" s="48"/>
      <c r="D982" s="48"/>
      <c r="E982" s="48"/>
      <c r="F982" s="48"/>
      <c r="G982" s="48"/>
      <c r="H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</row>
    <row r="983" spans="2:64" x14ac:dyDescent="0.25">
      <c r="B983" s="48"/>
      <c r="C983" s="48"/>
      <c r="D983" s="48"/>
      <c r="E983" s="48"/>
      <c r="F983" s="48"/>
      <c r="G983" s="48"/>
      <c r="H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</row>
    <row r="984" spans="2:64" x14ac:dyDescent="0.25">
      <c r="B984" s="48"/>
      <c r="C984" s="48"/>
      <c r="D984" s="48"/>
      <c r="E984" s="48"/>
      <c r="F984" s="48"/>
      <c r="G984" s="48"/>
      <c r="H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</row>
    <row r="985" spans="2:64" x14ac:dyDescent="0.25">
      <c r="B985" s="48"/>
      <c r="C985" s="48"/>
      <c r="D985" s="48"/>
      <c r="E985" s="48"/>
      <c r="F985" s="48"/>
      <c r="G985" s="48"/>
      <c r="H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</row>
    <row r="986" spans="2:64" x14ac:dyDescent="0.25">
      <c r="B986" s="48"/>
      <c r="C986" s="48"/>
      <c r="D986" s="48"/>
      <c r="E986" s="48"/>
      <c r="F986" s="48"/>
      <c r="G986" s="48"/>
      <c r="H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</row>
    <row r="987" spans="2:64" x14ac:dyDescent="0.25">
      <c r="B987" s="48"/>
      <c r="C987" s="48"/>
      <c r="D987" s="48"/>
      <c r="E987" s="48"/>
      <c r="F987" s="48"/>
      <c r="G987" s="48"/>
      <c r="H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</row>
    <row r="988" spans="2:64" x14ac:dyDescent="0.25">
      <c r="B988" s="48"/>
      <c r="C988" s="48"/>
      <c r="D988" s="48"/>
      <c r="E988" s="48"/>
      <c r="F988" s="48"/>
      <c r="G988" s="48"/>
      <c r="H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</row>
    <row r="989" spans="2:64" x14ac:dyDescent="0.25">
      <c r="B989" s="48"/>
      <c r="C989" s="48"/>
      <c r="D989" s="48"/>
      <c r="E989" s="48"/>
      <c r="F989" s="48"/>
      <c r="G989" s="48"/>
      <c r="H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</row>
    <row r="990" spans="2:64" x14ac:dyDescent="0.25">
      <c r="B990" s="48"/>
      <c r="C990" s="48"/>
      <c r="D990" s="48"/>
      <c r="E990" s="48"/>
      <c r="F990" s="48"/>
      <c r="G990" s="48"/>
      <c r="H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</row>
    <row r="991" spans="2:64" x14ac:dyDescent="0.25">
      <c r="B991" s="48"/>
      <c r="C991" s="48"/>
      <c r="D991" s="48"/>
      <c r="E991" s="48"/>
      <c r="F991" s="48"/>
      <c r="G991" s="48"/>
      <c r="H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</row>
    <row r="992" spans="2:64" x14ac:dyDescent="0.25">
      <c r="B992" s="48"/>
      <c r="C992" s="48"/>
      <c r="D992" s="48"/>
      <c r="E992" s="48"/>
      <c r="F992" s="48"/>
      <c r="G992" s="48"/>
      <c r="H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</row>
    <row r="993" spans="2:64" x14ac:dyDescent="0.25">
      <c r="B993" s="48"/>
      <c r="C993" s="48"/>
      <c r="D993" s="48"/>
      <c r="E993" s="48"/>
      <c r="F993" s="48"/>
      <c r="G993" s="48"/>
      <c r="H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</row>
    <row r="994" spans="2:64" x14ac:dyDescent="0.25">
      <c r="B994" s="48"/>
      <c r="C994" s="48"/>
      <c r="D994" s="48"/>
      <c r="E994" s="48"/>
      <c r="F994" s="48"/>
      <c r="G994" s="48"/>
      <c r="H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</row>
    <row r="995" spans="2:64" x14ac:dyDescent="0.25">
      <c r="B995" s="48"/>
      <c r="C995" s="48"/>
      <c r="D995" s="48"/>
      <c r="E995" s="48"/>
      <c r="F995" s="48"/>
      <c r="G995" s="48"/>
      <c r="H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</row>
    <row r="996" spans="2:64" x14ac:dyDescent="0.25">
      <c r="B996" s="48"/>
      <c r="C996" s="48"/>
      <c r="D996" s="48"/>
      <c r="E996" s="48"/>
      <c r="F996" s="48"/>
      <c r="G996" s="48"/>
      <c r="H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</row>
    <row r="997" spans="2:64" x14ac:dyDescent="0.25">
      <c r="B997" s="48"/>
      <c r="C997" s="48"/>
      <c r="D997" s="48"/>
      <c r="E997" s="48"/>
      <c r="F997" s="48"/>
      <c r="G997" s="48"/>
      <c r="H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</row>
    <row r="998" spans="2:64" x14ac:dyDescent="0.25">
      <c r="B998" s="48"/>
      <c r="C998" s="48"/>
      <c r="D998" s="48"/>
      <c r="E998" s="48"/>
      <c r="F998" s="48"/>
      <c r="G998" s="48"/>
      <c r="H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</row>
    <row r="999" spans="2:64" x14ac:dyDescent="0.25">
      <c r="B999" s="48"/>
      <c r="C999" s="48"/>
      <c r="D999" s="48"/>
      <c r="E999" s="48"/>
      <c r="F999" s="48"/>
      <c r="G999" s="48"/>
      <c r="H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</row>
    <row r="1000" spans="2:64" x14ac:dyDescent="0.25">
      <c r="B1000" s="48"/>
      <c r="C1000" s="48"/>
      <c r="D1000" s="48"/>
      <c r="E1000" s="48"/>
      <c r="F1000" s="48"/>
      <c r="G1000" s="48"/>
      <c r="H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</row>
    <row r="1001" spans="2:64" x14ac:dyDescent="0.25">
      <c r="B1001" s="48"/>
      <c r="C1001" s="48"/>
      <c r="D1001" s="48"/>
      <c r="E1001" s="48"/>
      <c r="F1001" s="48"/>
      <c r="G1001" s="48"/>
      <c r="H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</row>
    <row r="1002" spans="2:64" x14ac:dyDescent="0.25">
      <c r="B1002" s="48"/>
      <c r="C1002" s="48"/>
      <c r="D1002" s="48"/>
      <c r="E1002" s="48"/>
      <c r="F1002" s="48"/>
      <c r="G1002" s="48"/>
      <c r="H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</row>
    <row r="1003" spans="2:64" x14ac:dyDescent="0.25">
      <c r="B1003" s="48"/>
      <c r="C1003" s="48"/>
      <c r="D1003" s="48"/>
      <c r="E1003" s="48"/>
      <c r="F1003" s="48"/>
      <c r="G1003" s="48"/>
      <c r="H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</row>
    <row r="1004" spans="2:64" x14ac:dyDescent="0.25">
      <c r="B1004" s="48"/>
      <c r="C1004" s="48"/>
      <c r="D1004" s="48"/>
      <c r="E1004" s="48"/>
      <c r="F1004" s="48"/>
      <c r="G1004" s="48"/>
      <c r="H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</row>
    <row r="1005" spans="2:64" x14ac:dyDescent="0.25">
      <c r="B1005" s="48"/>
      <c r="C1005" s="48"/>
      <c r="D1005" s="48"/>
      <c r="E1005" s="48"/>
      <c r="F1005" s="48"/>
      <c r="G1005" s="48"/>
      <c r="H1005" s="48"/>
      <c r="BA1005" s="48"/>
      <c r="BB1005" s="48"/>
      <c r="BC1005" s="48"/>
      <c r="BD1005" s="48"/>
      <c r="BE1005" s="48"/>
      <c r="BF1005" s="48"/>
      <c r="BG1005" s="48"/>
    </row>
  </sheetData>
  <pageMargins left="0.7" right="0.7" top="0.75" bottom="0.75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0"/>
  <sheetViews>
    <sheetView showGridLines="0" topLeftCell="A6" zoomScaleNormal="100" workbookViewId="0">
      <selection sqref="A1:B2"/>
    </sheetView>
  </sheetViews>
  <sheetFormatPr baseColWidth="10" defaultColWidth="16" defaultRowHeight="15" x14ac:dyDescent="0.25"/>
  <cols>
    <col min="1" max="1" width="36.5703125" customWidth="1"/>
    <col min="2" max="2" width="63.140625" customWidth="1"/>
    <col min="3" max="25" width="11.140625" customWidth="1"/>
  </cols>
  <sheetData>
    <row r="1" spans="1:2" ht="15.75" customHeight="1" x14ac:dyDescent="0.25">
      <c r="A1" s="94" t="s">
        <v>145</v>
      </c>
      <c r="B1" s="94"/>
    </row>
    <row r="2" spans="1:2" ht="15.75" customHeight="1" x14ac:dyDescent="0.25">
      <c r="A2" s="94"/>
      <c r="B2" s="94"/>
    </row>
    <row r="3" spans="1:2" ht="16.5" customHeight="1" x14ac:dyDescent="0.25">
      <c r="A3" s="84" t="s">
        <v>146</v>
      </c>
      <c r="B3" s="84" t="s">
        <v>147</v>
      </c>
    </row>
    <row r="4" spans="1:2" ht="16.5" customHeight="1" x14ac:dyDescent="0.25">
      <c r="A4" s="85" t="s">
        <v>148</v>
      </c>
      <c r="B4" s="85" t="s">
        <v>149</v>
      </c>
    </row>
    <row r="5" spans="1:2" ht="16.5" customHeight="1" x14ac:dyDescent="0.25">
      <c r="A5" s="86" t="s">
        <v>150</v>
      </c>
      <c r="B5" s="86" t="s">
        <v>151</v>
      </c>
    </row>
    <row r="6" spans="1:2" ht="37.5" customHeight="1" x14ac:dyDescent="0.25">
      <c r="A6" s="86" t="s">
        <v>152</v>
      </c>
      <c r="B6" s="86" t="s">
        <v>153</v>
      </c>
    </row>
    <row r="7" spans="1:2" ht="37.5" customHeight="1" x14ac:dyDescent="0.25">
      <c r="A7" s="86" t="s">
        <v>154</v>
      </c>
      <c r="B7" s="86" t="s">
        <v>155</v>
      </c>
    </row>
    <row r="8" spans="1:2" ht="16.5" customHeight="1" x14ac:dyDescent="0.25">
      <c r="A8" s="86" t="s">
        <v>156</v>
      </c>
      <c r="B8" s="86" t="s">
        <v>157</v>
      </c>
    </row>
    <row r="9" spans="1:2" ht="16.5" customHeight="1" x14ac:dyDescent="0.25">
      <c r="A9" s="87" t="s">
        <v>158</v>
      </c>
      <c r="B9" s="87" t="s">
        <v>159</v>
      </c>
    </row>
    <row r="10" spans="1:2" ht="16.5" customHeight="1" x14ac:dyDescent="0.25">
      <c r="A10" s="84" t="s">
        <v>160</v>
      </c>
      <c r="B10" s="84" t="s">
        <v>161</v>
      </c>
    </row>
    <row r="11" spans="1:2" ht="37.5" customHeight="1" x14ac:dyDescent="0.25">
      <c r="A11" s="88" t="s">
        <v>162</v>
      </c>
      <c r="B11" s="88" t="s">
        <v>163</v>
      </c>
    </row>
    <row r="12" spans="1:2" ht="16.5" customHeight="1" x14ac:dyDescent="0.25">
      <c r="A12" s="89" t="s">
        <v>164</v>
      </c>
      <c r="B12" s="89" t="s">
        <v>165</v>
      </c>
    </row>
    <row r="13" spans="1:2" ht="16.5" customHeight="1" x14ac:dyDescent="0.25">
      <c r="A13" s="90" t="s">
        <v>166</v>
      </c>
      <c r="B13" s="90" t="s">
        <v>167</v>
      </c>
    </row>
    <row r="14" spans="1:2" ht="16.5" customHeight="1" x14ac:dyDescent="0.25">
      <c r="A14" s="91" t="s">
        <v>168</v>
      </c>
      <c r="B14" s="91" t="s">
        <v>169</v>
      </c>
    </row>
    <row r="15" spans="1:2" ht="16.5" customHeight="1" x14ac:dyDescent="0.25">
      <c r="A15" s="92" t="s">
        <v>170</v>
      </c>
      <c r="B15" s="92" t="s">
        <v>169</v>
      </c>
    </row>
    <row r="16" spans="1:2" ht="27.75" customHeight="1" x14ac:dyDescent="0.25">
      <c r="A16" s="92" t="s">
        <v>171</v>
      </c>
      <c r="B16" s="92" t="s">
        <v>172</v>
      </c>
    </row>
    <row r="17" spans="1:2" ht="49.5" customHeight="1" x14ac:dyDescent="0.25">
      <c r="A17" s="93" t="s">
        <v>173</v>
      </c>
      <c r="B17" s="93" t="s">
        <v>174</v>
      </c>
    </row>
    <row r="18" spans="1:2" ht="15.75" customHeight="1" x14ac:dyDescent="0.25"/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2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1991-1999</vt:lpstr>
      <vt:lpstr>2000-2008</vt:lpstr>
      <vt:lpstr>2009-2016</vt:lpstr>
      <vt:lpstr>2017 en adelante</vt:lpstr>
      <vt:lpstr>por mes</vt:lpstr>
      <vt:lpstr>Ficha Tecnica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Dalmazzos</dc:creator>
  <cp:keywords/>
  <dc:description/>
  <cp:lastModifiedBy>Adriana Beatriz Tejerina</cp:lastModifiedBy>
  <cp:revision>1</cp:revision>
  <dcterms:created xsi:type="dcterms:W3CDTF">2007-05-14T19:46:46Z</dcterms:created>
  <dcterms:modified xsi:type="dcterms:W3CDTF">2025-06-30T15:20:35Z</dcterms:modified>
  <cp:category/>
  <cp:contentStatus/>
</cp:coreProperties>
</file>