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03"/>
  <workbookPr/>
  <xr:revisionPtr revIDLastSave="10" documentId="11_0BAE9338C2BB7A09783DF94CE407771B8688AAC8" xr6:coauthVersionLast="47" xr6:coauthVersionMax="47" xr10:uidLastSave="{90C24F6D-2969-428E-B8ED-07D7754F2C33}"/>
  <bookViews>
    <workbookView xWindow="0" yWindow="0" windowWidth="0" windowHeight="0" activeTab="5" xr2:uid="{00000000-000D-0000-FFFF-FFFF00000000}"/>
  </bookViews>
  <sheets>
    <sheet name="Indice" sheetId="1" r:id="rId1"/>
    <sheet name="1991-1999" sheetId="2" r:id="rId2"/>
    <sheet name="2000-2008" sheetId="3" r:id="rId3"/>
    <sheet name="2009-2016" sheetId="4" r:id="rId4"/>
    <sheet name="2017 en adelante" sheetId="5" r:id="rId5"/>
    <sheet name="por mes" sheetId="6" r:id="rId6"/>
    <sheet name="Ficha Tecnica" sheetId="7" r:id="rId7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11" roundtripDataChecksum="yHlff8NkyAornyXtoKtg0TlWCbRmJNkcVcL6v77ImSs="/>
    </ext>
  </extLst>
</workbook>
</file>

<file path=xl/calcChain.xml><?xml version="1.0" encoding="utf-8"?>
<calcChain xmlns="http://schemas.openxmlformats.org/spreadsheetml/2006/main">
  <c r="B47" i="4" l="1"/>
  <c r="J54" i="3"/>
  <c r="H54" i="3"/>
  <c r="G54" i="3"/>
  <c r="F54" i="3"/>
  <c r="D54" i="3"/>
  <c r="C54" i="3"/>
  <c r="B54" i="3"/>
  <c r="J47" i="2"/>
  <c r="H47" i="2"/>
  <c r="G47" i="2"/>
  <c r="D47" i="2"/>
  <c r="C37" i="2"/>
  <c r="C30" i="2"/>
</calcChain>
</file>

<file path=xl/sharedStrings.xml><?xml version="1.0" encoding="utf-8"?>
<sst xmlns="http://schemas.openxmlformats.org/spreadsheetml/2006/main" count="1003" uniqueCount="174">
  <si>
    <t>Exportación según principales países de desembarque (en dólares). Total Provincia. Años 1991-2024</t>
  </si>
  <si>
    <t>1991-1999</t>
  </si>
  <si>
    <t>2000-2008</t>
  </si>
  <si>
    <t>2009-2016</t>
  </si>
  <si>
    <t>2017 en adelante (anual)</t>
  </si>
  <si>
    <t>por mes</t>
  </si>
  <si>
    <t>Fuente: Instituto Provincial de Análisis e Investigación, Estadística y Censos sobre la base de datos de la Dirección Nacional de Estadísticas del Comercio del Instituto Nacional de Estadística y Censos (INDEC)</t>
  </si>
  <si>
    <t>Exportación según principales países de desembarque (en dólares). Total Provincia. Años 1991/ 1999</t>
  </si>
  <si>
    <t>País de desembarque</t>
  </si>
  <si>
    <t>1991</t>
  </si>
  <si>
    <t>1992</t>
  </si>
  <si>
    <t>1993</t>
  </si>
  <si>
    <t>1994</t>
  </si>
  <si>
    <t>1995</t>
  </si>
  <si>
    <t>1996</t>
  </si>
  <si>
    <t>Total</t>
  </si>
  <si>
    <t>Holanda</t>
  </si>
  <si>
    <t>-</t>
  </si>
  <si>
    <t>Nigeria</t>
  </si>
  <si>
    <t>Barbados</t>
  </si>
  <si>
    <t>Bolivia</t>
  </si>
  <si>
    <t>Brasil</t>
  </si>
  <si>
    <t>Canadá</t>
  </si>
  <si>
    <t>Colombia</t>
  </si>
  <si>
    <t>Cuba</t>
  </si>
  <si>
    <t>Chile</t>
  </si>
  <si>
    <t>Ecuador</t>
  </si>
  <si>
    <t>Estados Unidos</t>
  </si>
  <si>
    <t>Guatemala</t>
  </si>
  <si>
    <t>México</t>
  </si>
  <si>
    <t>Panamá</t>
  </si>
  <si>
    <t>Paraguay</t>
  </si>
  <si>
    <t>Perú</t>
  </si>
  <si>
    <t>Puerto Rico</t>
  </si>
  <si>
    <t>Uruguay</t>
  </si>
  <si>
    <t>Venezuela</t>
  </si>
  <si>
    <t>Corea Democ. Norte</t>
  </si>
  <si>
    <t>Corea Rep. Sur</t>
  </si>
  <si>
    <t>China Continental</t>
  </si>
  <si>
    <t>Isla-Formosa Taiwan</t>
  </si>
  <si>
    <t>Japón</t>
  </si>
  <si>
    <t>Singapur</t>
  </si>
  <si>
    <t>Hong Kong</t>
  </si>
  <si>
    <t>Bélgica</t>
  </si>
  <si>
    <t>Dinamarca</t>
  </si>
  <si>
    <t>España</t>
  </si>
  <si>
    <t>Francia</t>
  </si>
  <si>
    <t>Hungría</t>
  </si>
  <si>
    <t>Italia</t>
  </si>
  <si>
    <t>Países Bajos</t>
  </si>
  <si>
    <t>Portugal</t>
  </si>
  <si>
    <t>Gran Bretaña</t>
  </si>
  <si>
    <t>Suecia</t>
  </si>
  <si>
    <t>Turquía</t>
  </si>
  <si>
    <t>Alemania Federal</t>
  </si>
  <si>
    <t xml:space="preserve">Rusia </t>
  </si>
  <si>
    <t>Nueva Zelanda</t>
  </si>
  <si>
    <t>Otros</t>
  </si>
  <si>
    <r>
      <rPr>
        <b/>
        <sz val="8"/>
        <color rgb="FF000000"/>
        <rFont val="Arial"/>
      </rPr>
      <t xml:space="preserve">Nota: </t>
    </r>
    <r>
      <rPr>
        <sz val="8"/>
        <color rgb="FF000000"/>
        <rFont val="Arial"/>
      </rPr>
      <t>los totales por suma pueden no coincidir por redondeo en las cifras parciales.</t>
    </r>
  </si>
  <si>
    <r>
      <rPr>
        <b/>
        <sz val="8"/>
        <color theme="1"/>
        <rFont val="Arial"/>
      </rPr>
      <t>Fuente:</t>
    </r>
    <r>
      <rPr>
        <sz val="8"/>
        <color theme="1"/>
        <rFont val="Arial"/>
      </rPr>
      <t xml:space="preserve"> Instituto Provincial de Análisis e Investigación, Estadística y Censos de Tierra del Fuego en base de datos de INDEC</t>
    </r>
  </si>
  <si>
    <t>Exportación según principales países de desembarque (en dólares). Total Provincia. Años 2000/ 2008</t>
  </si>
  <si>
    <t>Angola</t>
  </si>
  <si>
    <t>Arabia Saudita</t>
  </si>
  <si>
    <t>Australia</t>
  </si>
  <si>
    <t>Bahamas</t>
  </si>
  <si>
    <t>Bielorus</t>
  </si>
  <si>
    <t>Bosnia Herzegovina</t>
  </si>
  <si>
    <t>Bulgaria</t>
  </si>
  <si>
    <t>Corea Democrática del Norte</t>
  </si>
  <si>
    <t>Corea Republicana del Sur</t>
  </si>
  <si>
    <t>Costa Rica</t>
  </si>
  <si>
    <t>Croacia</t>
  </si>
  <si>
    <t>Disponible para agrupamiento</t>
  </si>
  <si>
    <t>Dominica</t>
  </si>
  <si>
    <t>El Salvador</t>
  </si>
  <si>
    <t>Emiratos Arabes Unidos</t>
  </si>
  <si>
    <t>India</t>
  </si>
  <si>
    <t>Israel</t>
  </si>
  <si>
    <t>Jordania</t>
  </si>
  <si>
    <t>Libia</t>
  </si>
  <si>
    <t>Lituania</t>
  </si>
  <si>
    <t>Marruecos</t>
  </si>
  <si>
    <t>Moldova</t>
  </si>
  <si>
    <t>Polonia</t>
  </si>
  <si>
    <t>República Checa</t>
  </si>
  <si>
    <t>Rumania</t>
  </si>
  <si>
    <t>Sudáfrica</t>
  </si>
  <si>
    <t>Suiza</t>
  </si>
  <si>
    <t>Túnez</t>
  </si>
  <si>
    <t>Ucrania</t>
  </si>
  <si>
    <t>Vietnam</t>
  </si>
  <si>
    <t>Exportación según principales países de desembarque (miles de dólares). Total Provincia. Años 2009/ 2016</t>
  </si>
  <si>
    <t>Chile, zona franca Punta Arenas</t>
  </si>
  <si>
    <t>Eslovaquia</t>
  </si>
  <si>
    <t>Indonesia</t>
  </si>
  <si>
    <t>Kazajstán</t>
  </si>
  <si>
    <t>Kenya</t>
  </si>
  <si>
    <t>Líbano</t>
  </si>
  <si>
    <t>Malasia</t>
  </si>
  <si>
    <t>Noruega</t>
  </si>
  <si>
    <t>Serbia</t>
  </si>
  <si>
    <t>Tailandia</t>
  </si>
  <si>
    <t>Unión Soviética</t>
  </si>
  <si>
    <t>Exportaciones anuales según principales países de desembarque (en dólares). Total Provincia. Años 2017/ 2023</t>
  </si>
  <si>
    <t>2024 (*)</t>
  </si>
  <si>
    <t>Alemania</t>
  </si>
  <si>
    <t>Azerbaiyán</t>
  </si>
  <si>
    <t>Bielorrusia</t>
  </si>
  <si>
    <t>Bosnia y Herzegovina</t>
  </si>
  <si>
    <t>China</t>
  </si>
  <si>
    <t>Corea del Sur</t>
  </si>
  <si>
    <t>Costa de Marfil</t>
  </si>
  <si>
    <t>Emiratos Árabes Unidos</t>
  </si>
  <si>
    <t>Estonia</t>
  </si>
  <si>
    <t>Finlandia</t>
  </si>
  <si>
    <t>Georgia</t>
  </si>
  <si>
    <t>Ghana</t>
  </si>
  <si>
    <t>Grecia</t>
  </si>
  <si>
    <t>Indeterminado (1)</t>
  </si>
  <si>
    <t>Letonia</t>
  </si>
  <si>
    <t>Liberia</t>
  </si>
  <si>
    <t>Moldavia</t>
  </si>
  <si>
    <t>Montenegro</t>
  </si>
  <si>
    <t xml:space="preserve">Nicaragua </t>
  </si>
  <si>
    <t>Omán</t>
  </si>
  <si>
    <t>Reino Unido</t>
  </si>
  <si>
    <t>Rep. Dominicana</t>
  </si>
  <si>
    <t>Rusia</t>
  </si>
  <si>
    <t>Santa Lucía</t>
  </si>
  <si>
    <t>Sierra Leona</t>
  </si>
  <si>
    <t>Taiwan</t>
  </si>
  <si>
    <t>Tayikistán</t>
  </si>
  <si>
    <t>- Cero absoluto</t>
  </si>
  <si>
    <t>(1) Buques y aeronaves (cumbustible)</t>
  </si>
  <si>
    <r>
      <rPr>
        <b/>
        <sz val="8"/>
        <color rgb="FF000000"/>
        <rFont val="Arial"/>
      </rPr>
      <t xml:space="preserve">Nota: </t>
    </r>
    <r>
      <rPr>
        <sz val="8"/>
        <color rgb="FF000000"/>
        <rFont val="Arial"/>
      </rPr>
      <t>Los totales incluyen zonas francas y territorios asociados. Los totales por suma pueden no coincidir por redondeo en las cifras parciales.</t>
    </r>
  </si>
  <si>
    <t>Exportaciones mensuales según principales países de desembarque (en dólares). Total Provincia. Años 2017/ 2024</t>
  </si>
  <si>
    <t xml:space="preserve">sep-24 </t>
  </si>
  <si>
    <t>oct-24 (*)</t>
  </si>
  <si>
    <t>nov-24 (*)</t>
  </si>
  <si>
    <t>dic-24 (*)</t>
  </si>
  <si>
    <t>ene-25 (*)</t>
  </si>
  <si>
    <t>feb-25 (*)</t>
  </si>
  <si>
    <t>(1) Ventas a Buques de bandera extranjera</t>
  </si>
  <si>
    <t>* Datos provisorios</t>
  </si>
  <si>
    <t>FICHA TECNICA</t>
  </si>
  <si>
    <t>ARCHIVO</t>
  </si>
  <si>
    <t>13_3_04</t>
  </si>
  <si>
    <t>Tema</t>
  </si>
  <si>
    <t>Estadísticas macroeconomicas</t>
  </si>
  <si>
    <t>Subtema</t>
  </si>
  <si>
    <t>Comercio internacional y balanza de pagos </t>
  </si>
  <si>
    <t>Serie</t>
  </si>
  <si>
    <t>Valor total de las exportaciones por períodos anuales según pais de desembarque de la provincia de Tierra del Fuego AeIAS</t>
  </si>
  <si>
    <t>Objetivo</t>
  </si>
  <si>
    <t>Presentar la evolución de las exportaciones de la Provincia de Tierra del Fuego AeIAS clasificadas por pais de desembarque</t>
  </si>
  <si>
    <t>Cobertura geográfica</t>
  </si>
  <si>
    <t>Provincia de Tierra del Fuego AeIAS</t>
  </si>
  <si>
    <t>Cobertura temporal</t>
  </si>
  <si>
    <t>Años 1991-2025</t>
  </si>
  <si>
    <t>Variable 1</t>
  </si>
  <si>
    <t>Pais de desembarque</t>
  </si>
  <si>
    <t>Definición Operativa</t>
  </si>
  <si>
    <t xml:space="preserve">Refiere a las exportaciones hacia un país por su relevancia como receptores de las mercaderías exportadas por la Provincia de Tierra del Fuego AeIAS. </t>
  </si>
  <si>
    <t>Unidad de medida</t>
  </si>
  <si>
    <t>Dólares</t>
  </si>
  <si>
    <t>Método de cálculo (formula)</t>
  </si>
  <si>
    <t>No aplica</t>
  </si>
  <si>
    <t>Periocidad de recepción de datos</t>
  </si>
  <si>
    <t>Mensual</t>
  </si>
  <si>
    <t>Periodicidad de difusión</t>
  </si>
  <si>
    <t>Nota</t>
  </si>
  <si>
    <t>Los totales incluyen zonas francas y territorios asociados. Los totales por suma pueden no coincidir por redondeo en las cifras parciales.</t>
  </si>
  <si>
    <t>Fuente</t>
  </si>
  <si>
    <t>Instituto Provincial de Análisis e Investigación, Estadística
y Censos de Tierra del Fuego sobre la base de datos de INDEC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</si>
</sst>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 * #,##0_ ;_ * \-#,##0_ ;_ * &quot;-&quot;??_ ;_ @_ "/>
    <numFmt numFmtId="165" formatCode="_ * #,##0.00_ ;_ * \-#,##0.00_ ;_ * &quot;-&quot;??_ ;_ @_ "/>
    <numFmt numFmtId="166" formatCode="#,##0;\ \-#,##0;\ &quot;-&quot;"/>
    <numFmt numFmtId="167" formatCode="mmm&quot;-&quot;yy"/>
    <numFmt numFmtId="168" formatCode="mmm\-d"/>
  </numFmts>
  <fonts count="19">
    <font>
      <sz val="11"/>
      <color theme="1"/>
      <name val="Calibri"/>
      <scheme val="minor"/>
    </font>
    <font>
      <sz val="10"/>
      <color theme="1"/>
      <name val="Arial"/>
    </font>
    <font>
      <sz val="11"/>
      <color theme="1"/>
      <name val="Arial"/>
    </font>
    <font>
      <u/>
      <sz val="11"/>
      <color theme="10"/>
      <name val="Arial"/>
    </font>
    <font>
      <u/>
      <sz val="11"/>
      <color rgb="FF0000FF"/>
      <name val="Arial"/>
    </font>
    <font>
      <sz val="8"/>
      <color rgb="FF000000"/>
      <name val="Arial"/>
    </font>
    <font>
      <sz val="9"/>
      <color theme="1"/>
      <name val="Arial"/>
    </font>
    <font>
      <b/>
      <sz val="10"/>
      <color theme="1"/>
      <name val="Arial"/>
    </font>
    <font>
      <sz val="11"/>
      <color theme="1"/>
      <name val="Calibri"/>
    </font>
    <font>
      <sz val="8"/>
      <color theme="1"/>
      <name val="Arial"/>
    </font>
    <font>
      <sz val="8"/>
      <color theme="1"/>
      <name val="Calibri"/>
    </font>
    <font>
      <b/>
      <sz val="8"/>
      <color theme="1"/>
      <name val="Arial"/>
    </font>
    <font>
      <b/>
      <sz val="8"/>
      <color rgb="FF000000"/>
      <name val="Arial"/>
    </font>
    <font>
      <b/>
      <sz val="11"/>
      <color rgb="FF000000"/>
      <name val="Calibri"/>
    </font>
    <font>
      <sz val="9"/>
      <color rgb="FF000000"/>
      <name val="Arial"/>
    </font>
    <font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9"/>
      <color theme="1"/>
      <name val="Arial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EEECE1"/>
        <bgColor rgb="FFEEECE1"/>
      </patternFill>
    </fill>
  </fills>
  <borders count="9">
    <border>
      <left/>
      <right/>
      <top/>
      <bottom/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117">
    <xf numFmtId="0" fontId="0" fillId="0" borderId="0" xfId="0"/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12" fillId="2" borderId="0" xfId="0" applyFont="1" applyFill="1" applyAlignment="1">
      <alignment vertical="center"/>
    </xf>
    <xf numFmtId="0" fontId="8" fillId="0" borderId="0" xfId="0" applyFont="1" applyAlignment="1">
      <alignment vertical="center"/>
    </xf>
    <xf numFmtId="0" fontId="9" fillId="2" borderId="0" xfId="0" applyFont="1" applyFill="1" applyAlignment="1">
      <alignment vertical="center"/>
    </xf>
    <xf numFmtId="0" fontId="9" fillId="0" borderId="1" xfId="0" applyFont="1" applyBorder="1" applyAlignment="1">
      <alignment horizontal="center"/>
    </xf>
    <xf numFmtId="0" fontId="9" fillId="0" borderId="0" xfId="0" applyFont="1"/>
    <xf numFmtId="0" fontId="9" fillId="0" borderId="0" xfId="0" applyFont="1" applyAlignment="1">
      <alignment horizontal="left"/>
    </xf>
    <xf numFmtId="0" fontId="9" fillId="2" borderId="0" xfId="0" applyFont="1" applyFill="1" applyAlignment="1">
      <alignment horizontal="left"/>
    </xf>
    <xf numFmtId="0" fontId="9" fillId="2" borderId="0" xfId="0" applyFont="1" applyFill="1"/>
    <xf numFmtId="0" fontId="9" fillId="0" borderId="2" xfId="0" applyFont="1" applyBorder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3" fontId="14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 vertical="center"/>
    </xf>
    <xf numFmtId="166" fontId="9" fillId="2" borderId="0" xfId="0" applyNumberFormat="1" applyFont="1" applyFill="1" applyAlignment="1">
      <alignment horizontal="right" vertical="center"/>
    </xf>
    <xf numFmtId="3" fontId="5" fillId="2" borderId="0" xfId="0" applyNumberFormat="1" applyFont="1" applyFill="1" applyAlignment="1">
      <alignment horizontal="left" vertical="center"/>
    </xf>
    <xf numFmtId="166" fontId="9" fillId="2" borderId="0" xfId="0" applyNumberFormat="1" applyFont="1" applyFill="1" applyAlignment="1">
      <alignment horizontal="left" vertical="center"/>
    </xf>
    <xf numFmtId="0" fontId="15" fillId="3" borderId="0" xfId="0" applyFont="1" applyFill="1"/>
    <xf numFmtId="0" fontId="16" fillId="0" borderId="0" xfId="0" applyFont="1"/>
    <xf numFmtId="166" fontId="9" fillId="0" borderId="0" xfId="0" applyNumberFormat="1" applyFont="1" applyAlignment="1">
      <alignment vertical="center"/>
    </xf>
    <xf numFmtId="166" fontId="9" fillId="3" borderId="0" xfId="0" applyNumberFormat="1" applyFont="1" applyFill="1" applyAlignment="1">
      <alignment vertical="center"/>
    </xf>
    <xf numFmtId="166" fontId="9" fillId="3" borderId="0" xfId="0" applyNumberFormat="1" applyFont="1" applyFill="1" applyAlignment="1">
      <alignment horizontal="right" vertical="center"/>
    </xf>
    <xf numFmtId="49" fontId="9" fillId="2" borderId="0" xfId="0" applyNumberFormat="1" applyFont="1" applyFill="1"/>
    <xf numFmtId="3" fontId="12" fillId="2" borderId="0" xfId="0" applyNumberFormat="1" applyFont="1" applyFill="1" applyAlignment="1">
      <alignment vertical="center"/>
    </xf>
    <xf numFmtId="4" fontId="15" fillId="0" borderId="0" xfId="0" applyNumberFormat="1" applyFont="1"/>
    <xf numFmtId="0" fontId="14" fillId="0" borderId="0" xfId="0" applyFont="1" applyAlignment="1">
      <alignment horizontal="center"/>
    </xf>
    <xf numFmtId="166" fontId="11" fillId="0" borderId="0" xfId="0" applyNumberFormat="1" applyFont="1" applyAlignment="1">
      <alignment vertical="center"/>
    </xf>
    <xf numFmtId="0" fontId="1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3" fontId="5" fillId="0" borderId="0" xfId="0" applyNumberFormat="1" applyFont="1" applyAlignment="1">
      <alignment horizontal="right"/>
    </xf>
    <xf numFmtId="166" fontId="9" fillId="0" borderId="0" xfId="0" applyNumberFormat="1" applyFont="1" applyAlignment="1">
      <alignment horizontal="right"/>
    </xf>
    <xf numFmtId="166" fontId="9" fillId="3" borderId="0" xfId="0" applyNumberFormat="1" applyFont="1" applyFill="1" applyAlignment="1">
      <alignment horizontal="left" vertical="center"/>
    </xf>
    <xf numFmtId="166" fontId="5" fillId="0" borderId="0" xfId="0" applyNumberFormat="1" applyFont="1" applyAlignment="1">
      <alignment vertical="center"/>
    </xf>
    <xf numFmtId="166" fontId="5" fillId="2" borderId="0" xfId="0" applyNumberFormat="1" applyFont="1" applyFill="1" applyAlignment="1">
      <alignment horizontal="left" vertical="center"/>
    </xf>
    <xf numFmtId="166" fontId="5" fillId="2" borderId="0" xfId="0" applyNumberFormat="1" applyFont="1" applyFill="1" applyAlignment="1">
      <alignment horizontal="right" vertical="center"/>
    </xf>
    <xf numFmtId="3" fontId="9" fillId="2" borderId="0" xfId="0" applyNumberFormat="1" applyFont="1" applyFill="1" applyAlignment="1">
      <alignment horizontal="right"/>
    </xf>
    <xf numFmtId="3" fontId="9" fillId="0" borderId="0" xfId="0" applyNumberFormat="1" applyFont="1" applyAlignment="1">
      <alignment horizontal="right"/>
    </xf>
    <xf numFmtId="4" fontId="9" fillId="0" borderId="0" xfId="0" applyNumberFormat="1" applyFont="1"/>
    <xf numFmtId="0" fontId="5" fillId="0" borderId="0" xfId="0" applyFont="1" applyAlignment="1">
      <alignment horizontal="center"/>
    </xf>
    <xf numFmtId="0" fontId="17" fillId="4" borderId="4" xfId="0" applyFont="1" applyFill="1" applyBorder="1" applyAlignment="1">
      <alignment vertical="top" wrapText="1"/>
    </xf>
    <xf numFmtId="0" fontId="6" fillId="0" borderId="5" xfId="0" applyFont="1" applyBorder="1" applyAlignment="1">
      <alignment vertical="top" wrapText="1"/>
    </xf>
    <xf numFmtId="0" fontId="6" fillId="0" borderId="6" xfId="0" applyFont="1" applyBorder="1" applyAlignment="1">
      <alignment vertical="top" wrapText="1"/>
    </xf>
    <xf numFmtId="0" fontId="6" fillId="4" borderId="7" xfId="0" applyFont="1" applyFill="1" applyBorder="1" applyAlignment="1">
      <alignment vertical="top" wrapText="1"/>
    </xf>
    <xf numFmtId="0" fontId="6" fillId="4" borderId="8" xfId="0" applyFont="1" applyFill="1" applyBorder="1" applyAlignment="1">
      <alignment vertical="top" wrapText="1"/>
    </xf>
    <xf numFmtId="0" fontId="7" fillId="2" borderId="3" xfId="0" applyFont="1" applyFill="1" applyBorder="1"/>
    <xf numFmtId="0" fontId="8" fillId="2" borderId="3" xfId="0" applyFont="1" applyFill="1" applyBorder="1"/>
    <xf numFmtId="0" fontId="6" fillId="2" borderId="3" xfId="0" applyFont="1" applyFill="1" applyBorder="1"/>
    <xf numFmtId="0" fontId="5" fillId="2" borderId="1" xfId="0" applyFont="1" applyFill="1" applyBorder="1"/>
    <xf numFmtId="0" fontId="5" fillId="2" borderId="1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5" fillId="2" borderId="3" xfId="0" applyFont="1" applyFill="1" applyBorder="1"/>
    <xf numFmtId="0" fontId="10" fillId="2" borderId="3" xfId="0" applyFont="1" applyFill="1" applyBorder="1"/>
    <xf numFmtId="0" fontId="11" fillId="2" borderId="3" xfId="0" applyFont="1" applyFill="1" applyBorder="1" applyAlignment="1">
      <alignment horizontal="left"/>
    </xf>
    <xf numFmtId="37" fontId="11" fillId="2" borderId="3" xfId="0" applyNumberFormat="1" applyFont="1" applyFill="1" applyBorder="1"/>
    <xf numFmtId="0" fontId="9" fillId="2" borderId="3" xfId="0" applyFont="1" applyFill="1" applyBorder="1" applyAlignment="1">
      <alignment horizontal="left"/>
    </xf>
    <xf numFmtId="37" fontId="9" fillId="2" borderId="3" xfId="0" applyNumberFormat="1" applyFont="1" applyFill="1" applyBorder="1" applyAlignment="1">
      <alignment horizontal="right"/>
    </xf>
    <xf numFmtId="3" fontId="9" fillId="2" borderId="3" xfId="0" applyNumberFormat="1" applyFont="1" applyFill="1" applyBorder="1" applyAlignment="1">
      <alignment horizontal="right"/>
    </xf>
    <xf numFmtId="0" fontId="9" fillId="2" borderId="3" xfId="0" applyFont="1" applyFill="1" applyBorder="1" applyAlignment="1">
      <alignment horizontal="right"/>
    </xf>
    <xf numFmtId="37" fontId="9" fillId="2" borderId="3" xfId="0" applyNumberFormat="1" applyFont="1" applyFill="1" applyBorder="1"/>
    <xf numFmtId="3" fontId="9" fillId="2" borderId="3" xfId="0" applyNumberFormat="1" applyFont="1" applyFill="1" applyBorder="1"/>
    <xf numFmtId="164" fontId="5" fillId="2" borderId="3" xfId="0" applyNumberFormat="1" applyFont="1" applyFill="1" applyBorder="1"/>
    <xf numFmtId="164" fontId="9" fillId="2" borderId="3" xfId="0" applyNumberFormat="1" applyFont="1" applyFill="1" applyBorder="1"/>
    <xf numFmtId="164" fontId="9" fillId="2" borderId="3" xfId="0" applyNumberFormat="1" applyFont="1" applyFill="1" applyBorder="1" applyAlignment="1">
      <alignment horizontal="right"/>
    </xf>
    <xf numFmtId="3" fontId="5" fillId="2" borderId="3" xfId="0" applyNumberFormat="1" applyFont="1" applyFill="1" applyBorder="1"/>
    <xf numFmtId="0" fontId="11" fillId="2" borderId="2" xfId="0" applyFont="1" applyFill="1" applyBorder="1"/>
    <xf numFmtId="0" fontId="9" fillId="2" borderId="2" xfId="0" applyFont="1" applyFill="1" applyBorder="1"/>
    <xf numFmtId="37" fontId="9" fillId="2" borderId="2" xfId="0" applyNumberFormat="1" applyFont="1" applyFill="1" applyBorder="1" applyAlignment="1">
      <alignment horizontal="right"/>
    </xf>
    <xf numFmtId="37" fontId="9" fillId="2" borderId="2" xfId="0" applyNumberFormat="1" applyFont="1" applyFill="1" applyBorder="1"/>
    <xf numFmtId="0" fontId="10" fillId="2" borderId="2" xfId="0" applyFont="1" applyFill="1" applyBorder="1"/>
    <xf numFmtId="164" fontId="10" fillId="2" borderId="2" xfId="0" applyNumberFormat="1" applyFont="1" applyFill="1" applyBorder="1"/>
    <xf numFmtId="0" fontId="9" fillId="2" borderId="3" xfId="0" applyFont="1" applyFill="1" applyBorder="1"/>
    <xf numFmtId="37" fontId="7" fillId="2" borderId="3" xfId="0" applyNumberFormat="1" applyFont="1" applyFill="1" applyBorder="1"/>
    <xf numFmtId="0" fontId="6" fillId="2" borderId="3" xfId="0" applyFont="1" applyFill="1" applyBorder="1" applyAlignment="1">
      <alignment horizontal="left"/>
    </xf>
    <xf numFmtId="165" fontId="7" fillId="2" borderId="3" xfId="0" applyNumberFormat="1" applyFont="1" applyFill="1" applyBorder="1"/>
    <xf numFmtId="0" fontId="11" fillId="2" borderId="3" xfId="0" applyFont="1" applyFill="1" applyBorder="1"/>
    <xf numFmtId="3" fontId="11" fillId="2" borderId="3" xfId="0" applyNumberFormat="1" applyFont="1" applyFill="1" applyBorder="1"/>
    <xf numFmtId="0" fontId="7" fillId="2" borderId="2" xfId="0" applyFont="1" applyFill="1" applyBorder="1"/>
    <xf numFmtId="3" fontId="1" fillId="2" borderId="2" xfId="0" applyNumberFormat="1" applyFont="1" applyFill="1" applyBorder="1"/>
    <xf numFmtId="3" fontId="8" fillId="2" borderId="2" xfId="0" applyNumberFormat="1" applyFont="1" applyFill="1" applyBorder="1"/>
    <xf numFmtId="0" fontId="1" fillId="2" borderId="3" xfId="0" applyFont="1" applyFill="1" applyBorder="1"/>
    <xf numFmtId="37" fontId="1" fillId="2" borderId="3" xfId="0" applyNumberFormat="1" applyFont="1" applyFill="1" applyBorder="1"/>
    <xf numFmtId="0" fontId="9" fillId="0" borderId="3" xfId="0" applyFont="1" applyBorder="1" applyAlignment="1">
      <alignment horizontal="left"/>
    </xf>
    <xf numFmtId="166" fontId="11" fillId="2" borderId="3" xfId="0" applyNumberFormat="1" applyFont="1" applyFill="1" applyBorder="1" applyAlignment="1">
      <alignment vertical="center"/>
    </xf>
    <xf numFmtId="166" fontId="11" fillId="2" borderId="3" xfId="0" applyNumberFormat="1" applyFont="1" applyFill="1" applyBorder="1" applyAlignment="1">
      <alignment horizontal="right" vertical="center"/>
    </xf>
    <xf numFmtId="166" fontId="9" fillId="2" borderId="3" xfId="0" applyNumberFormat="1" applyFont="1" applyFill="1" applyBorder="1" applyAlignment="1">
      <alignment horizontal="left" vertical="center"/>
    </xf>
    <xf numFmtId="166" fontId="9" fillId="2" borderId="3" xfId="0" applyNumberFormat="1" applyFont="1" applyFill="1" applyBorder="1" applyAlignment="1">
      <alignment horizontal="right" vertical="center"/>
    </xf>
    <xf numFmtId="166" fontId="9" fillId="0" borderId="3" xfId="0" applyNumberFormat="1" applyFont="1" applyBorder="1" applyAlignment="1">
      <alignment horizontal="right" vertical="center"/>
    </xf>
    <xf numFmtId="166" fontId="9" fillId="3" borderId="3" xfId="0" applyNumberFormat="1" applyFont="1" applyFill="1" applyBorder="1" applyAlignment="1">
      <alignment horizontal="right" vertical="center"/>
    </xf>
    <xf numFmtId="166" fontId="9" fillId="3" borderId="3" xfId="0" applyNumberFormat="1" applyFont="1" applyFill="1" applyBorder="1" applyAlignment="1">
      <alignment horizontal="left" vertical="center"/>
    </xf>
    <xf numFmtId="166" fontId="5" fillId="2" borderId="3" xfId="0" applyNumberFormat="1" applyFont="1" applyFill="1" applyBorder="1" applyAlignment="1">
      <alignment horizontal="left" vertical="center"/>
    </xf>
    <xf numFmtId="166" fontId="5" fillId="2" borderId="3" xfId="0" applyNumberFormat="1" applyFont="1" applyFill="1" applyBorder="1" applyAlignment="1">
      <alignment horizontal="right" vertical="center"/>
    </xf>
    <xf numFmtId="0" fontId="9" fillId="2" borderId="4" xfId="0" applyFont="1" applyFill="1" applyBorder="1"/>
    <xf numFmtId="166" fontId="9" fillId="2" borderId="4" xfId="0" applyNumberFormat="1" applyFont="1" applyFill="1" applyBorder="1" applyAlignment="1">
      <alignment horizontal="right" vertical="center"/>
    </xf>
    <xf numFmtId="3" fontId="12" fillId="2" borderId="3" xfId="0" applyNumberFormat="1" applyFont="1" applyFill="1" applyBorder="1" applyAlignment="1">
      <alignment vertical="center"/>
    </xf>
    <xf numFmtId="0" fontId="9" fillId="3" borderId="3" xfId="0" applyFont="1" applyFill="1" applyBorder="1"/>
    <xf numFmtId="167" fontId="5" fillId="2" borderId="1" xfId="0" applyNumberFormat="1" applyFont="1" applyFill="1" applyBorder="1" applyAlignment="1">
      <alignment horizontal="center"/>
    </xf>
    <xf numFmtId="168" fontId="5" fillId="2" borderId="1" xfId="0" applyNumberFormat="1" applyFont="1" applyFill="1" applyBorder="1" applyAlignment="1">
      <alignment horizontal="center"/>
    </xf>
    <xf numFmtId="166" fontId="11" fillId="3" borderId="3" xfId="0" applyNumberFormat="1" applyFont="1" applyFill="1" applyBorder="1" applyAlignment="1">
      <alignment vertical="center"/>
    </xf>
    <xf numFmtId="166" fontId="5" fillId="3" borderId="3" xfId="0" applyNumberFormat="1" applyFont="1" applyFill="1" applyBorder="1" applyAlignment="1">
      <alignment horizontal="right" vertical="center"/>
    </xf>
    <xf numFmtId="166" fontId="9" fillId="0" borderId="3" xfId="0" applyNumberFormat="1" applyFont="1" applyBorder="1" applyAlignment="1">
      <alignment vertical="center"/>
    </xf>
    <xf numFmtId="166" fontId="9" fillId="3" borderId="3" xfId="0" applyNumberFormat="1" applyFont="1" applyFill="1" applyBorder="1" applyAlignment="1">
      <alignment vertical="center"/>
    </xf>
    <xf numFmtId="166" fontId="9" fillId="0" borderId="3" xfId="0" applyNumberFormat="1" applyFont="1" applyBorder="1" applyAlignment="1">
      <alignment horizontal="right"/>
    </xf>
    <xf numFmtId="166" fontId="5" fillId="3" borderId="3" xfId="0" applyNumberFormat="1" applyFont="1" applyFill="1" applyBorder="1" applyAlignment="1">
      <alignment vertical="center"/>
    </xf>
    <xf numFmtId="0" fontId="9" fillId="0" borderId="4" xfId="0" applyFont="1" applyBorder="1"/>
    <xf numFmtId="0" fontId="17" fillId="4" borderId="3" xfId="0" applyFont="1" applyFill="1" applyBorder="1" applyAlignment="1">
      <alignment horizontal="center" vertical="center" wrapText="1"/>
    </xf>
    <xf numFmtId="0" fontId="18" fillId="0" borderId="3" xfId="0" applyFont="1" applyBorder="1" applyAlignment="1"/>
    <xf numFmtId="0" fontId="17" fillId="4" borderId="1" xfId="0" applyFont="1" applyFill="1" applyBorder="1" applyAlignment="1">
      <alignment vertical="top" wrapText="1"/>
    </xf>
    <xf numFmtId="0" fontId="17" fillId="4" borderId="5" xfId="0" applyFont="1" applyFill="1" applyBorder="1" applyAlignment="1">
      <alignment vertical="top" wrapText="1"/>
    </xf>
    <xf numFmtId="0" fontId="17" fillId="4" borderId="6" xfId="0" applyFont="1" applyFill="1" applyBorder="1" applyAlignment="1">
      <alignment vertical="top" wrapText="1"/>
    </xf>
    <xf numFmtId="0" fontId="6" fillId="0" borderId="4" xfId="0" applyFont="1" applyBorder="1" applyAlignment="1">
      <alignment vertical="top" wrapText="1"/>
    </xf>
    <xf numFmtId="0" fontId="6" fillId="4" borderId="5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1000"/>
  <sheetViews>
    <sheetView showGridLines="0" workbookViewId="0"/>
  </sheetViews>
  <sheetFormatPr defaultColWidth="14.42578125" defaultRowHeight="15" customHeight="1"/>
  <cols>
    <col min="1" max="26" width="10" customWidth="1"/>
  </cols>
  <sheetData>
    <row r="1" spans="1:1">
      <c r="A1" s="1" t="s">
        <v>0</v>
      </c>
    </row>
    <row r="2" spans="1:1">
      <c r="A2" s="2"/>
    </row>
    <row r="3" spans="1:1">
      <c r="A3" s="3" t="s">
        <v>1</v>
      </c>
    </row>
    <row r="4" spans="1:1">
      <c r="A4" s="3" t="s">
        <v>2</v>
      </c>
    </row>
    <row r="5" spans="1:1">
      <c r="A5" s="4" t="s">
        <v>3</v>
      </c>
    </row>
    <row r="6" spans="1:1">
      <c r="A6" s="4" t="s">
        <v>4</v>
      </c>
    </row>
    <row r="7" spans="1:1">
      <c r="A7" s="4" t="s">
        <v>5</v>
      </c>
    </row>
    <row r="8" spans="1:1">
      <c r="A8" s="2"/>
    </row>
    <row r="9" spans="1:1">
      <c r="A9" s="5" t="s">
        <v>6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hyperlinks>
    <hyperlink ref="A6" location="'2017 en adelante'!A1" display="2017 en adelante (anual)" xr:uid="{00000000-0004-0000-0000-000000000000}"/>
    <hyperlink ref="A7" location="'por mes'!A1" display="por mes" xr:uid="{00000000-0004-0000-0000-000001000000}"/>
  </hyperlink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994"/>
  <sheetViews>
    <sheetView showGridLines="0" workbookViewId="0"/>
  </sheetViews>
  <sheetFormatPr defaultColWidth="14.42578125" defaultRowHeight="15" customHeight="1"/>
  <cols>
    <col min="1" max="1" width="20.140625" customWidth="1"/>
    <col min="2" max="2" width="15.140625" customWidth="1"/>
    <col min="3" max="3" width="14.85546875" customWidth="1"/>
    <col min="4" max="5" width="15.140625" customWidth="1"/>
    <col min="6" max="6" width="14.85546875" customWidth="1"/>
    <col min="7" max="8" width="15.140625" customWidth="1"/>
    <col min="9" max="9" width="15.5703125" customWidth="1"/>
    <col min="10" max="10" width="15.140625" customWidth="1"/>
    <col min="11" max="25" width="10" customWidth="1"/>
  </cols>
  <sheetData>
    <row r="1" spans="1:25">
      <c r="A1" s="6" t="s">
        <v>7</v>
      </c>
      <c r="B1" s="50"/>
      <c r="C1" s="50"/>
      <c r="D1" s="50"/>
      <c r="E1" s="50"/>
      <c r="F1" s="50"/>
      <c r="G1" s="50"/>
      <c r="H1" s="50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</row>
    <row r="2" spans="1:25">
      <c r="A2" s="52"/>
      <c r="B2" s="50"/>
      <c r="C2" s="50"/>
      <c r="D2" s="50"/>
      <c r="E2" s="50"/>
      <c r="F2" s="50"/>
      <c r="G2" s="50"/>
      <c r="H2" s="50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</row>
    <row r="3" spans="1:25" ht="15.75" customHeight="1">
      <c r="A3" s="53" t="s">
        <v>8</v>
      </c>
      <c r="B3" s="54" t="s">
        <v>9</v>
      </c>
      <c r="C3" s="54" t="s">
        <v>10</v>
      </c>
      <c r="D3" s="54" t="s">
        <v>11</v>
      </c>
      <c r="E3" s="54" t="s">
        <v>12</v>
      </c>
      <c r="F3" s="54" t="s">
        <v>13</v>
      </c>
      <c r="G3" s="54" t="s">
        <v>14</v>
      </c>
      <c r="H3" s="54">
        <v>1997</v>
      </c>
      <c r="I3" s="54">
        <v>1998</v>
      </c>
      <c r="J3" s="55">
        <v>1999</v>
      </c>
      <c r="K3" s="51"/>
      <c r="L3" s="51"/>
      <c r="M3" s="51"/>
      <c r="N3" s="51"/>
      <c r="O3" s="51"/>
      <c r="P3" s="51"/>
      <c r="Q3" s="51"/>
      <c r="R3" s="51"/>
      <c r="S3" s="51"/>
      <c r="T3" s="51"/>
      <c r="U3" s="51"/>
      <c r="V3" s="51"/>
      <c r="W3" s="51"/>
      <c r="X3" s="51"/>
      <c r="Y3" s="51"/>
    </row>
    <row r="4" spans="1:25" ht="15.75" customHeight="1">
      <c r="A4" s="56"/>
      <c r="B4" s="56"/>
      <c r="C4" s="56"/>
      <c r="D4" s="57"/>
      <c r="E4" s="57"/>
      <c r="F4" s="57"/>
      <c r="G4" s="57"/>
      <c r="H4" s="56"/>
      <c r="I4" s="56"/>
      <c r="J4" s="57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25" ht="15.75" customHeight="1">
      <c r="A5" s="58" t="s">
        <v>15</v>
      </c>
      <c r="B5" s="59">
        <v>264587642</v>
      </c>
      <c r="C5" s="59">
        <v>122024403</v>
      </c>
      <c r="D5" s="59">
        <v>226037235</v>
      </c>
      <c r="E5" s="59">
        <v>258442269</v>
      </c>
      <c r="F5" s="59">
        <v>267463016</v>
      </c>
      <c r="G5" s="59">
        <v>264587642</v>
      </c>
      <c r="H5" s="59">
        <v>292330590</v>
      </c>
      <c r="I5" s="59">
        <v>220192103</v>
      </c>
      <c r="J5" s="59">
        <v>293660998</v>
      </c>
      <c r="K5" s="51"/>
      <c r="L5" s="51"/>
      <c r="M5" s="51"/>
      <c r="N5" s="51"/>
      <c r="O5" s="51"/>
      <c r="P5" s="51"/>
      <c r="Q5" s="51"/>
      <c r="R5" s="51"/>
      <c r="S5" s="51"/>
      <c r="T5" s="51"/>
      <c r="U5" s="51"/>
      <c r="V5" s="51"/>
      <c r="W5" s="51"/>
      <c r="X5" s="51"/>
      <c r="Y5" s="51"/>
    </row>
    <row r="6" spans="1:25">
      <c r="A6" s="60" t="s">
        <v>16</v>
      </c>
      <c r="B6" s="61" t="s">
        <v>17</v>
      </c>
      <c r="C6" s="61" t="s">
        <v>17</v>
      </c>
      <c r="D6" s="61" t="s">
        <v>17</v>
      </c>
      <c r="E6" s="61" t="s">
        <v>17</v>
      </c>
      <c r="F6" s="62" t="s">
        <v>17</v>
      </c>
      <c r="G6" s="61" t="s">
        <v>17</v>
      </c>
      <c r="H6" s="61" t="s">
        <v>17</v>
      </c>
      <c r="I6" s="61" t="s">
        <v>17</v>
      </c>
      <c r="J6" s="61" t="s">
        <v>17</v>
      </c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</row>
    <row r="7" spans="1:25">
      <c r="A7" s="60" t="s">
        <v>18</v>
      </c>
      <c r="B7" s="61">
        <v>48268</v>
      </c>
      <c r="C7" s="63" t="s">
        <v>17</v>
      </c>
      <c r="D7" s="64">
        <v>621266</v>
      </c>
      <c r="E7" s="61" t="s">
        <v>17</v>
      </c>
      <c r="F7" s="62" t="s">
        <v>17</v>
      </c>
      <c r="G7" s="61" t="s">
        <v>17</v>
      </c>
      <c r="H7" s="61" t="s">
        <v>17</v>
      </c>
      <c r="I7" s="61" t="s">
        <v>17</v>
      </c>
      <c r="J7" s="61">
        <v>425095</v>
      </c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</row>
    <row r="8" spans="1:25">
      <c r="A8" s="60" t="s">
        <v>19</v>
      </c>
      <c r="B8" s="63" t="s">
        <v>17</v>
      </c>
      <c r="C8" s="64">
        <v>781</v>
      </c>
      <c r="D8" s="61" t="s">
        <v>17</v>
      </c>
      <c r="E8" s="61" t="s">
        <v>17</v>
      </c>
      <c r="F8" s="62" t="s">
        <v>17</v>
      </c>
      <c r="G8" s="61" t="s">
        <v>17</v>
      </c>
      <c r="H8" s="61" t="s">
        <v>17</v>
      </c>
      <c r="I8" s="61" t="s">
        <v>17</v>
      </c>
      <c r="J8" s="61" t="s">
        <v>17</v>
      </c>
      <c r="K8" s="51"/>
      <c r="L8" s="51"/>
      <c r="M8" s="51"/>
      <c r="N8" s="51"/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</row>
    <row r="9" spans="1:25">
      <c r="A9" s="60" t="s">
        <v>20</v>
      </c>
      <c r="B9" s="63">
        <v>25350</v>
      </c>
      <c r="C9" s="64">
        <v>24933</v>
      </c>
      <c r="D9" s="61" t="s">
        <v>17</v>
      </c>
      <c r="E9" s="61" t="s">
        <v>17</v>
      </c>
      <c r="F9" s="62" t="s">
        <v>17</v>
      </c>
      <c r="G9" s="61" t="s">
        <v>17</v>
      </c>
      <c r="H9" s="61" t="s">
        <v>17</v>
      </c>
      <c r="I9" s="61">
        <v>22211</v>
      </c>
      <c r="J9" s="61">
        <v>1118707</v>
      </c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</row>
    <row r="10" spans="1:25">
      <c r="A10" s="60" t="s">
        <v>21</v>
      </c>
      <c r="B10" s="64">
        <v>8483157</v>
      </c>
      <c r="C10" s="64">
        <v>15804431</v>
      </c>
      <c r="D10" s="64">
        <v>117178089</v>
      </c>
      <c r="E10" s="64">
        <v>133509453</v>
      </c>
      <c r="F10" s="65">
        <v>124457588</v>
      </c>
      <c r="G10" s="64">
        <v>151209652</v>
      </c>
      <c r="H10" s="64">
        <v>128383026</v>
      </c>
      <c r="I10" s="66">
        <v>74353851</v>
      </c>
      <c r="J10" s="67">
        <v>137781405</v>
      </c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</row>
    <row r="11" spans="1:25">
      <c r="A11" s="60" t="s">
        <v>22</v>
      </c>
      <c r="B11" s="63" t="s">
        <v>17</v>
      </c>
      <c r="C11" s="61" t="s">
        <v>17</v>
      </c>
      <c r="D11" s="61" t="s">
        <v>17</v>
      </c>
      <c r="E11" s="62" t="s">
        <v>17</v>
      </c>
      <c r="F11" s="62" t="s">
        <v>17</v>
      </c>
      <c r="G11" s="64">
        <v>1925235</v>
      </c>
      <c r="H11" s="64">
        <v>1210169</v>
      </c>
      <c r="I11" s="66">
        <v>168693</v>
      </c>
      <c r="J11" s="67">
        <v>365108</v>
      </c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</row>
    <row r="12" spans="1:25">
      <c r="A12" s="60" t="s">
        <v>23</v>
      </c>
      <c r="B12" s="63" t="s">
        <v>17</v>
      </c>
      <c r="C12" s="64">
        <v>66881</v>
      </c>
      <c r="D12" s="61" t="s">
        <v>17</v>
      </c>
      <c r="E12" s="62">
        <v>130509</v>
      </c>
      <c r="F12" s="62" t="s">
        <v>17</v>
      </c>
      <c r="G12" s="64">
        <v>120750</v>
      </c>
      <c r="H12" s="61" t="s">
        <v>17</v>
      </c>
      <c r="I12" s="61">
        <v>96676</v>
      </c>
      <c r="J12" s="68">
        <v>450406</v>
      </c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</row>
    <row r="13" spans="1:25">
      <c r="A13" s="60" t="s">
        <v>24</v>
      </c>
      <c r="B13" s="63" t="s">
        <v>17</v>
      </c>
      <c r="C13" s="63" t="s">
        <v>17</v>
      </c>
      <c r="D13" s="61" t="s">
        <v>17</v>
      </c>
      <c r="E13" s="62" t="s">
        <v>17</v>
      </c>
      <c r="F13" s="62" t="s">
        <v>17</v>
      </c>
      <c r="G13" s="64">
        <v>1267661</v>
      </c>
      <c r="H13" s="61" t="s">
        <v>17</v>
      </c>
      <c r="I13" s="61" t="s">
        <v>17</v>
      </c>
      <c r="J13" s="67">
        <v>37449</v>
      </c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</row>
    <row r="14" spans="1:25">
      <c r="A14" s="60" t="s">
        <v>25</v>
      </c>
      <c r="B14" s="63">
        <v>13661174</v>
      </c>
      <c r="C14" s="64">
        <v>11288518</v>
      </c>
      <c r="D14" s="64">
        <v>11993681</v>
      </c>
      <c r="E14" s="64">
        <v>13196516</v>
      </c>
      <c r="F14" s="65">
        <v>21063368</v>
      </c>
      <c r="G14" s="64">
        <v>20987133</v>
      </c>
      <c r="H14" s="64">
        <v>28982044</v>
      </c>
      <c r="I14" s="66">
        <v>62831404</v>
      </c>
      <c r="J14" s="67">
        <v>63098834</v>
      </c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</row>
    <row r="15" spans="1:25" ht="15.75" customHeight="1">
      <c r="A15" s="60" t="s">
        <v>26</v>
      </c>
      <c r="B15" s="63" t="s">
        <v>17</v>
      </c>
      <c r="C15" s="61" t="s">
        <v>17</v>
      </c>
      <c r="D15" s="61" t="s">
        <v>17</v>
      </c>
      <c r="E15" s="61" t="s">
        <v>17</v>
      </c>
      <c r="F15" s="62" t="s">
        <v>17</v>
      </c>
      <c r="G15" s="61" t="s">
        <v>17</v>
      </c>
      <c r="H15" s="61">
        <v>96118</v>
      </c>
      <c r="I15" s="61" t="s">
        <v>17</v>
      </c>
      <c r="J15" s="68">
        <v>410142</v>
      </c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</row>
    <row r="16" spans="1:25" ht="15.75" customHeight="1">
      <c r="A16" s="60" t="s">
        <v>27</v>
      </c>
      <c r="B16" s="64">
        <v>6204777</v>
      </c>
      <c r="C16" s="64">
        <v>29376657</v>
      </c>
      <c r="D16" s="64">
        <v>2489222</v>
      </c>
      <c r="E16" s="64">
        <v>20596329</v>
      </c>
      <c r="F16" s="65">
        <v>16929393</v>
      </c>
      <c r="G16" s="64">
        <v>11353363</v>
      </c>
      <c r="H16" s="64">
        <v>15810921</v>
      </c>
      <c r="I16" s="66">
        <v>15998724</v>
      </c>
      <c r="J16" s="67">
        <v>19180768</v>
      </c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</row>
    <row r="17" spans="1:25" ht="15.75" customHeight="1">
      <c r="A17" s="60" t="s">
        <v>28</v>
      </c>
      <c r="B17" s="63" t="s">
        <v>17</v>
      </c>
      <c r="C17" s="63" t="s">
        <v>17</v>
      </c>
      <c r="D17" s="63" t="s">
        <v>17</v>
      </c>
      <c r="E17" s="63" t="s">
        <v>17</v>
      </c>
      <c r="F17" s="65">
        <v>190369</v>
      </c>
      <c r="G17" s="61" t="s">
        <v>17</v>
      </c>
      <c r="H17" s="61" t="s">
        <v>17</v>
      </c>
      <c r="I17" s="61" t="s">
        <v>17</v>
      </c>
      <c r="J17" s="68" t="s">
        <v>17</v>
      </c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</row>
    <row r="18" spans="1:25" ht="15.75" customHeight="1">
      <c r="A18" s="60" t="s">
        <v>29</v>
      </c>
      <c r="B18" s="63">
        <v>250</v>
      </c>
      <c r="C18" s="61" t="s">
        <v>17</v>
      </c>
      <c r="D18" s="62">
        <v>73428</v>
      </c>
      <c r="E18" s="61">
        <v>472901</v>
      </c>
      <c r="F18" s="62" t="s">
        <v>17</v>
      </c>
      <c r="G18" s="61" t="s">
        <v>17</v>
      </c>
      <c r="H18" s="64">
        <v>295923</v>
      </c>
      <c r="I18" s="61" t="s">
        <v>17</v>
      </c>
      <c r="J18" s="68">
        <v>343551</v>
      </c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</row>
    <row r="19" spans="1:25" ht="15.75" customHeight="1">
      <c r="A19" s="60" t="s">
        <v>30</v>
      </c>
      <c r="B19" s="63" t="s">
        <v>17</v>
      </c>
      <c r="C19" s="61" t="s">
        <v>17</v>
      </c>
      <c r="D19" s="61">
        <v>6300000</v>
      </c>
      <c r="E19" s="61" t="s">
        <v>17</v>
      </c>
      <c r="F19" s="62" t="s">
        <v>17</v>
      </c>
      <c r="G19" s="64">
        <v>313500</v>
      </c>
      <c r="H19" s="61" t="s">
        <v>17</v>
      </c>
      <c r="I19" s="61" t="s">
        <v>17</v>
      </c>
      <c r="J19" s="68" t="s">
        <v>17</v>
      </c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</row>
    <row r="20" spans="1:25" ht="15.75" customHeight="1">
      <c r="A20" s="60" t="s">
        <v>31</v>
      </c>
      <c r="B20" s="63">
        <v>606555</v>
      </c>
      <c r="C20" s="61">
        <v>1988037</v>
      </c>
      <c r="D20" s="61">
        <v>509664</v>
      </c>
      <c r="E20" s="64">
        <v>15519</v>
      </c>
      <c r="F20" s="65">
        <v>1364323</v>
      </c>
      <c r="G20" s="64">
        <v>3882725</v>
      </c>
      <c r="H20" s="64">
        <v>2958218</v>
      </c>
      <c r="I20" s="66">
        <v>1874498</v>
      </c>
      <c r="J20" s="68">
        <v>1472184</v>
      </c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</row>
    <row r="21" spans="1:25" ht="15.75" customHeight="1">
      <c r="A21" s="60" t="s">
        <v>32</v>
      </c>
      <c r="B21" s="63" t="s">
        <v>17</v>
      </c>
      <c r="C21" s="64">
        <v>7979344</v>
      </c>
      <c r="D21" s="64">
        <v>7382331</v>
      </c>
      <c r="E21" s="62" t="s">
        <v>17</v>
      </c>
      <c r="F21" s="62" t="s">
        <v>17</v>
      </c>
      <c r="G21" s="61" t="s">
        <v>17</v>
      </c>
      <c r="H21" s="61" t="s">
        <v>17</v>
      </c>
      <c r="I21" s="66">
        <v>347608</v>
      </c>
      <c r="J21" s="68" t="s">
        <v>17</v>
      </c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</row>
    <row r="22" spans="1:25" ht="15.75" customHeight="1">
      <c r="A22" s="60" t="s">
        <v>33</v>
      </c>
      <c r="B22" s="63">
        <v>4420</v>
      </c>
      <c r="C22" s="61" t="s">
        <v>17</v>
      </c>
      <c r="D22" s="61" t="s">
        <v>17</v>
      </c>
      <c r="E22" s="61" t="s">
        <v>17</v>
      </c>
      <c r="F22" s="62" t="s">
        <v>17</v>
      </c>
      <c r="G22" s="61" t="s">
        <v>17</v>
      </c>
      <c r="H22" s="61" t="s">
        <v>17</v>
      </c>
      <c r="I22" s="61" t="s">
        <v>17</v>
      </c>
      <c r="J22" s="68" t="s">
        <v>17</v>
      </c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</row>
    <row r="23" spans="1:25" ht="15.75" customHeight="1">
      <c r="A23" s="60" t="s">
        <v>34</v>
      </c>
      <c r="B23" s="64">
        <v>22013237</v>
      </c>
      <c r="C23" s="61">
        <v>669254</v>
      </c>
      <c r="D23" s="61">
        <v>787212</v>
      </c>
      <c r="E23" s="61">
        <v>3636779</v>
      </c>
      <c r="F23" s="65">
        <v>4739600</v>
      </c>
      <c r="G23" s="64">
        <v>4849655</v>
      </c>
      <c r="H23" s="64">
        <v>5863554</v>
      </c>
      <c r="I23" s="66">
        <v>4989813</v>
      </c>
      <c r="J23" s="67">
        <v>2944758</v>
      </c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</row>
    <row r="24" spans="1:25" ht="15.75" customHeight="1">
      <c r="A24" s="60" t="s">
        <v>35</v>
      </c>
      <c r="B24" s="63" t="s">
        <v>17</v>
      </c>
      <c r="C24" s="61">
        <v>3763</v>
      </c>
      <c r="D24" s="61" t="s">
        <v>17</v>
      </c>
      <c r="E24" s="61" t="s">
        <v>17</v>
      </c>
      <c r="F24" s="62">
        <v>915128</v>
      </c>
      <c r="G24" s="64">
        <v>275309</v>
      </c>
      <c r="H24" s="61" t="s">
        <v>17</v>
      </c>
      <c r="I24" s="61" t="s">
        <v>17</v>
      </c>
      <c r="J24" s="67">
        <v>709387</v>
      </c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</row>
    <row r="25" spans="1:25" ht="15.75" customHeight="1">
      <c r="A25" s="60" t="s">
        <v>36</v>
      </c>
      <c r="B25" s="63" t="s">
        <v>17</v>
      </c>
      <c r="C25" s="63" t="s">
        <v>17</v>
      </c>
      <c r="D25" s="61" t="s">
        <v>17</v>
      </c>
      <c r="E25" s="61" t="s">
        <v>17</v>
      </c>
      <c r="F25" s="62" t="s">
        <v>17</v>
      </c>
      <c r="G25" s="61" t="s">
        <v>17</v>
      </c>
      <c r="H25" s="61" t="s">
        <v>17</v>
      </c>
      <c r="I25" s="61" t="s">
        <v>17</v>
      </c>
      <c r="J25" s="68" t="s">
        <v>17</v>
      </c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</row>
    <row r="26" spans="1:25" ht="15.75" customHeight="1">
      <c r="A26" s="60" t="s">
        <v>37</v>
      </c>
      <c r="B26" s="63" t="s">
        <v>17</v>
      </c>
      <c r="C26" s="61">
        <v>74522</v>
      </c>
      <c r="D26" s="64">
        <v>1235937</v>
      </c>
      <c r="E26" s="64">
        <v>2556944</v>
      </c>
      <c r="F26" s="65">
        <v>6743587</v>
      </c>
      <c r="G26" s="64">
        <v>5412231</v>
      </c>
      <c r="H26" s="64">
        <v>1780962</v>
      </c>
      <c r="I26" s="66">
        <v>1608643</v>
      </c>
      <c r="J26" s="67">
        <v>1684335</v>
      </c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</row>
    <row r="27" spans="1:25" ht="15.75" customHeight="1">
      <c r="A27" s="60" t="s">
        <v>38</v>
      </c>
      <c r="B27" s="63" t="s">
        <v>17</v>
      </c>
      <c r="C27" s="61">
        <v>307863</v>
      </c>
      <c r="D27" s="63" t="s">
        <v>17</v>
      </c>
      <c r="E27" s="64">
        <v>53992</v>
      </c>
      <c r="F27" s="65">
        <v>664979</v>
      </c>
      <c r="G27" s="64">
        <v>2261382</v>
      </c>
      <c r="H27" s="64">
        <v>3208610</v>
      </c>
      <c r="I27" s="66">
        <v>1676204</v>
      </c>
      <c r="J27" s="67">
        <v>1395843</v>
      </c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</row>
    <row r="28" spans="1:25" ht="15.75" customHeight="1">
      <c r="A28" s="60" t="s">
        <v>39</v>
      </c>
      <c r="B28" s="63" t="s">
        <v>17</v>
      </c>
      <c r="C28" s="61" t="s">
        <v>17</v>
      </c>
      <c r="D28" s="61">
        <v>1092606</v>
      </c>
      <c r="E28" s="64">
        <v>490643</v>
      </c>
      <c r="F28" s="65">
        <v>411902</v>
      </c>
      <c r="G28" s="64">
        <v>521741</v>
      </c>
      <c r="H28" s="64">
        <v>805934</v>
      </c>
      <c r="I28" s="66">
        <v>174960</v>
      </c>
      <c r="J28" s="68">
        <v>342500</v>
      </c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</row>
    <row r="29" spans="1:25" ht="15.75" customHeight="1">
      <c r="A29" s="60" t="s">
        <v>40</v>
      </c>
      <c r="B29" s="64">
        <v>29210966</v>
      </c>
      <c r="C29" s="64">
        <v>41149656</v>
      </c>
      <c r="D29" s="64">
        <v>57549746</v>
      </c>
      <c r="E29" s="61">
        <v>46173418</v>
      </c>
      <c r="F29" s="65">
        <v>62902351</v>
      </c>
      <c r="G29" s="64">
        <v>42424460</v>
      </c>
      <c r="H29" s="64">
        <v>50341021</v>
      </c>
      <c r="I29" s="66">
        <v>39969558</v>
      </c>
      <c r="J29" s="67">
        <v>51233057</v>
      </c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</row>
    <row r="30" spans="1:25" ht="15.75" customHeight="1">
      <c r="A30" s="60" t="s">
        <v>41</v>
      </c>
      <c r="B30" s="63" t="s">
        <v>17</v>
      </c>
      <c r="C30" s="64">
        <f>1236339+196</f>
        <v>1236535</v>
      </c>
      <c r="D30" s="63" t="s">
        <v>17</v>
      </c>
      <c r="E30" s="64">
        <v>59502</v>
      </c>
      <c r="F30" s="65">
        <v>102800</v>
      </c>
      <c r="G30" s="64">
        <v>345245</v>
      </c>
      <c r="H30" s="64">
        <v>384910</v>
      </c>
      <c r="I30" s="66">
        <v>130322</v>
      </c>
      <c r="J30" s="67">
        <v>662406</v>
      </c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</row>
    <row r="31" spans="1:25" ht="15.75" customHeight="1">
      <c r="A31" s="60" t="s">
        <v>42</v>
      </c>
      <c r="B31" s="61" t="s">
        <v>17</v>
      </c>
      <c r="C31" s="61" t="s">
        <v>17</v>
      </c>
      <c r="D31" s="61">
        <v>113990</v>
      </c>
      <c r="E31" s="63">
        <v>78</v>
      </c>
      <c r="F31" s="65">
        <v>275007</v>
      </c>
      <c r="G31" s="64">
        <v>614873</v>
      </c>
      <c r="H31" s="64">
        <v>406265</v>
      </c>
      <c r="I31" s="61">
        <v>460</v>
      </c>
      <c r="J31" s="68" t="s">
        <v>17</v>
      </c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</row>
    <row r="32" spans="1:25" ht="15.75" customHeight="1">
      <c r="A32" s="60" t="s">
        <v>43</v>
      </c>
      <c r="B32" s="63" t="s">
        <v>17</v>
      </c>
      <c r="C32" s="61" t="s">
        <v>17</v>
      </c>
      <c r="D32" s="61" t="s">
        <v>17</v>
      </c>
      <c r="E32" s="61" t="s">
        <v>17</v>
      </c>
      <c r="F32" s="62" t="s">
        <v>17</v>
      </c>
      <c r="G32" s="64">
        <v>287625</v>
      </c>
      <c r="H32" s="64">
        <v>156172</v>
      </c>
      <c r="I32" s="61" t="s">
        <v>17</v>
      </c>
      <c r="J32" s="68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</row>
    <row r="33" spans="1:25" ht="15.75" customHeight="1">
      <c r="A33" s="60" t="s">
        <v>44</v>
      </c>
      <c r="B33" s="63" t="s">
        <v>17</v>
      </c>
      <c r="C33" s="61">
        <v>671670</v>
      </c>
      <c r="D33" s="61">
        <v>408072</v>
      </c>
      <c r="E33" s="61" t="s">
        <v>17</v>
      </c>
      <c r="F33" s="62" t="s">
        <v>17</v>
      </c>
      <c r="G33" s="61" t="s">
        <v>17</v>
      </c>
      <c r="H33" s="64">
        <v>43802</v>
      </c>
      <c r="I33" s="61" t="s">
        <v>17</v>
      </c>
      <c r="J33" s="68" t="s">
        <v>17</v>
      </c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</row>
    <row r="34" spans="1:25" ht="15.75" customHeight="1">
      <c r="A34" s="60" t="s">
        <v>45</v>
      </c>
      <c r="B34" s="64">
        <v>945939</v>
      </c>
      <c r="C34" s="64">
        <v>2074300</v>
      </c>
      <c r="D34" s="61">
        <v>8848350</v>
      </c>
      <c r="E34" s="62">
        <v>22284514</v>
      </c>
      <c r="F34" s="65">
        <v>11405546</v>
      </c>
      <c r="G34" s="64">
        <v>3323168</v>
      </c>
      <c r="H34" s="64">
        <v>7599240</v>
      </c>
      <c r="I34" s="66">
        <v>6543023</v>
      </c>
      <c r="J34" s="67">
        <v>4789923</v>
      </c>
      <c r="K34" s="51"/>
      <c r="L34" s="51"/>
      <c r="M34" s="51"/>
      <c r="N34" s="51"/>
      <c r="O34" s="51"/>
      <c r="P34" s="51"/>
      <c r="Q34" s="51"/>
      <c r="R34" s="51"/>
      <c r="S34" s="51"/>
      <c r="T34" s="51"/>
      <c r="U34" s="51"/>
      <c r="V34" s="51"/>
      <c r="W34" s="51"/>
      <c r="X34" s="51"/>
      <c r="Y34" s="51"/>
    </row>
    <row r="35" spans="1:25" ht="15.75" customHeight="1">
      <c r="A35" s="60" t="s">
        <v>46</v>
      </c>
      <c r="B35" s="64">
        <v>240220</v>
      </c>
      <c r="C35" s="64">
        <v>369570</v>
      </c>
      <c r="D35" s="64">
        <v>166646</v>
      </c>
      <c r="E35" s="64">
        <v>806964</v>
      </c>
      <c r="F35" s="65">
        <v>311848</v>
      </c>
      <c r="G35" s="64">
        <v>1181967</v>
      </c>
      <c r="H35" s="64">
        <v>3522901</v>
      </c>
      <c r="I35" s="66">
        <v>1630856</v>
      </c>
      <c r="J35" s="67">
        <v>1264436</v>
      </c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</row>
    <row r="36" spans="1:25" ht="15.75" customHeight="1">
      <c r="A36" s="60" t="s">
        <v>47</v>
      </c>
      <c r="B36" s="61" t="s">
        <v>17</v>
      </c>
      <c r="C36" s="61" t="s">
        <v>17</v>
      </c>
      <c r="D36" s="61" t="s">
        <v>17</v>
      </c>
      <c r="E36" s="63" t="s">
        <v>17</v>
      </c>
      <c r="F36" s="62" t="s">
        <v>17</v>
      </c>
      <c r="G36" s="61" t="s">
        <v>17</v>
      </c>
      <c r="H36" s="61" t="s">
        <v>17</v>
      </c>
      <c r="I36" s="61" t="s">
        <v>17</v>
      </c>
      <c r="J36" s="68">
        <v>624</v>
      </c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</row>
    <row r="37" spans="1:25" ht="15.75" customHeight="1">
      <c r="A37" s="60" t="s">
        <v>48</v>
      </c>
      <c r="B37" s="64">
        <v>3052100</v>
      </c>
      <c r="C37" s="64">
        <f>17440+180108+238793+1195603</f>
        <v>1631944</v>
      </c>
      <c r="D37" s="64">
        <v>370216</v>
      </c>
      <c r="E37" s="63">
        <v>460581</v>
      </c>
      <c r="F37" s="65">
        <v>1614775</v>
      </c>
      <c r="G37" s="64">
        <v>3814138</v>
      </c>
      <c r="H37" s="64">
        <v>6631292</v>
      </c>
      <c r="I37" s="66">
        <v>3070067</v>
      </c>
      <c r="J37" s="67">
        <v>1365088</v>
      </c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</row>
    <row r="38" spans="1:25" ht="15.75" customHeight="1">
      <c r="A38" s="60" t="s">
        <v>49</v>
      </c>
      <c r="B38" s="61">
        <v>6179762</v>
      </c>
      <c r="C38" s="64">
        <v>5254356</v>
      </c>
      <c r="D38" s="61">
        <v>2637073</v>
      </c>
      <c r="E38" s="62">
        <v>2043937</v>
      </c>
      <c r="F38" s="65">
        <v>2493823</v>
      </c>
      <c r="G38" s="64">
        <v>4174074</v>
      </c>
      <c r="H38" s="64">
        <v>2490207</v>
      </c>
      <c r="I38" s="66">
        <v>1650040</v>
      </c>
      <c r="J38" s="67">
        <v>672587</v>
      </c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</row>
    <row r="39" spans="1:25" ht="15.75" customHeight="1">
      <c r="A39" s="60" t="s">
        <v>50</v>
      </c>
      <c r="B39" s="61">
        <v>100158</v>
      </c>
      <c r="C39" s="61" t="s">
        <v>17</v>
      </c>
      <c r="D39" s="61" t="s">
        <v>17</v>
      </c>
      <c r="E39" s="61" t="s">
        <v>17</v>
      </c>
      <c r="F39" s="62" t="s">
        <v>17</v>
      </c>
      <c r="G39" s="64">
        <v>95677</v>
      </c>
      <c r="H39" s="61" t="s">
        <v>17</v>
      </c>
      <c r="I39" s="61">
        <v>15250</v>
      </c>
      <c r="J39" s="68" t="s">
        <v>17</v>
      </c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</row>
    <row r="40" spans="1:25" ht="15.75" customHeight="1">
      <c r="A40" s="60" t="s">
        <v>51</v>
      </c>
      <c r="B40" s="61" t="s">
        <v>17</v>
      </c>
      <c r="C40" s="61" t="s">
        <v>17</v>
      </c>
      <c r="D40" s="61" t="s">
        <v>17</v>
      </c>
      <c r="E40" s="61">
        <v>27780</v>
      </c>
      <c r="F40" s="65">
        <v>17871</v>
      </c>
      <c r="G40" s="61" t="s">
        <v>17</v>
      </c>
      <c r="H40" s="61">
        <v>303903</v>
      </c>
      <c r="I40" s="66">
        <v>1696534</v>
      </c>
      <c r="J40" s="67">
        <v>633709</v>
      </c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</row>
    <row r="41" spans="1:25" ht="15.75" customHeight="1">
      <c r="A41" s="60" t="s">
        <v>52</v>
      </c>
      <c r="B41" s="61">
        <v>7326</v>
      </c>
      <c r="C41" s="61" t="s">
        <v>17</v>
      </c>
      <c r="D41" s="61" t="s">
        <v>17</v>
      </c>
      <c r="E41" s="61" t="s">
        <v>17</v>
      </c>
      <c r="F41" s="62" t="s">
        <v>17</v>
      </c>
      <c r="G41" s="61" t="s">
        <v>17</v>
      </c>
      <c r="H41" s="61" t="s">
        <v>17</v>
      </c>
      <c r="I41" s="61" t="s">
        <v>17</v>
      </c>
      <c r="J41" s="68" t="s">
        <v>17</v>
      </c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</row>
    <row r="42" spans="1:25" ht="15.75" customHeight="1">
      <c r="A42" s="60" t="s">
        <v>52</v>
      </c>
      <c r="B42" s="63">
        <v>48158</v>
      </c>
      <c r="C42" s="63" t="s">
        <v>17</v>
      </c>
      <c r="D42" s="63" t="s">
        <v>17</v>
      </c>
      <c r="E42" s="61" t="s">
        <v>17</v>
      </c>
      <c r="F42" s="65">
        <v>7940100</v>
      </c>
      <c r="G42" s="64">
        <v>259486</v>
      </c>
      <c r="H42" s="61" t="s">
        <v>17</v>
      </c>
      <c r="I42" s="61" t="s">
        <v>17</v>
      </c>
      <c r="J42" s="68" t="s">
        <v>17</v>
      </c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</row>
    <row r="43" spans="1:25" ht="15.75" customHeight="1">
      <c r="A43" s="60" t="s">
        <v>53</v>
      </c>
      <c r="B43" s="63" t="s">
        <v>17</v>
      </c>
      <c r="C43" s="63" t="s">
        <v>17</v>
      </c>
      <c r="D43" s="63" t="s">
        <v>17</v>
      </c>
      <c r="E43" s="61" t="s">
        <v>17</v>
      </c>
      <c r="F43" s="65">
        <v>381910</v>
      </c>
      <c r="G43" s="64">
        <v>135268</v>
      </c>
      <c r="H43" s="64">
        <v>655435</v>
      </c>
      <c r="I43" s="66">
        <v>95534</v>
      </c>
      <c r="J43" s="67">
        <v>38240</v>
      </c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</row>
    <row r="44" spans="1:25" ht="15.75" customHeight="1">
      <c r="A44" s="60" t="s">
        <v>54</v>
      </c>
      <c r="B44" s="64">
        <v>433752</v>
      </c>
      <c r="C44" s="64">
        <v>1357685</v>
      </c>
      <c r="D44" s="61">
        <v>5327902</v>
      </c>
      <c r="E44" s="69">
        <v>1175910</v>
      </c>
      <c r="F44" s="65">
        <v>2417926</v>
      </c>
      <c r="G44" s="61">
        <v>125592</v>
      </c>
      <c r="H44" s="61">
        <v>71924</v>
      </c>
      <c r="I44" s="66">
        <v>91830</v>
      </c>
      <c r="J44" s="68">
        <v>23209</v>
      </c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</row>
    <row r="45" spans="1:25" ht="15.75" customHeight="1">
      <c r="A45" s="60" t="s">
        <v>55</v>
      </c>
      <c r="B45" s="61" t="s">
        <v>17</v>
      </c>
      <c r="C45" s="61">
        <v>119803</v>
      </c>
      <c r="D45" s="63" t="s">
        <v>17</v>
      </c>
      <c r="E45" s="61" t="s">
        <v>17</v>
      </c>
      <c r="F45" s="62" t="s">
        <v>17</v>
      </c>
      <c r="G45" s="61" t="s">
        <v>17</v>
      </c>
      <c r="H45" s="61">
        <v>35471</v>
      </c>
      <c r="I45" s="61" t="s">
        <v>17</v>
      </c>
      <c r="J45" s="68" t="s">
        <v>17</v>
      </c>
      <c r="K45" s="51"/>
      <c r="L45" s="51"/>
      <c r="M45" s="51"/>
      <c r="N45" s="51"/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</row>
    <row r="46" spans="1:25" ht="15.75" customHeight="1">
      <c r="A46" s="60" t="s">
        <v>56</v>
      </c>
      <c r="B46" s="61" t="s">
        <v>17</v>
      </c>
      <c r="C46" s="61">
        <v>63900</v>
      </c>
      <c r="D46" s="61">
        <v>34</v>
      </c>
      <c r="E46" s="61" t="s">
        <v>17</v>
      </c>
      <c r="F46" s="62" t="s">
        <v>17</v>
      </c>
      <c r="G46" s="61" t="s">
        <v>17</v>
      </c>
      <c r="H46" s="61" t="s">
        <v>17</v>
      </c>
      <c r="I46" s="61" t="s">
        <v>17</v>
      </c>
      <c r="J46" s="68">
        <v>105760</v>
      </c>
      <c r="K46" s="51"/>
      <c r="L46" s="51"/>
      <c r="M46" s="51"/>
      <c r="N46" s="51"/>
      <c r="O46" s="51"/>
      <c r="P46" s="51"/>
      <c r="Q46" s="51"/>
      <c r="R46" s="51"/>
      <c r="S46" s="51"/>
      <c r="T46" s="51"/>
      <c r="U46" s="51"/>
      <c r="V46" s="51"/>
      <c r="W46" s="51"/>
      <c r="X46" s="51"/>
      <c r="Y46" s="51"/>
    </row>
    <row r="47" spans="1:25" ht="15.75" customHeight="1">
      <c r="A47" s="60" t="s">
        <v>57</v>
      </c>
      <c r="B47" s="64">
        <v>98000</v>
      </c>
      <c r="C47" s="64">
        <v>510000</v>
      </c>
      <c r="D47" s="61">
        <f>946770+5000</f>
        <v>951770</v>
      </c>
      <c r="E47" s="69">
        <v>10750000</v>
      </c>
      <c r="F47" s="65">
        <v>118822</v>
      </c>
      <c r="G47" s="64">
        <f>2926358+262337+205885+31152</f>
        <v>3425732</v>
      </c>
      <c r="H47" s="64">
        <f>20000000+238700+68723+422647+21456+77880+9344042+119120</f>
        <v>30292568</v>
      </c>
      <c r="I47" s="66">
        <v>1155344</v>
      </c>
      <c r="J47" s="67">
        <f>216590+161665+271119+22252+227+316137+50225+39523+7169+26580</f>
        <v>1111487</v>
      </c>
      <c r="K47" s="51"/>
      <c r="L47" s="51"/>
      <c r="M47" s="51"/>
      <c r="N47" s="51"/>
      <c r="O47" s="51"/>
      <c r="P47" s="51"/>
      <c r="Q47" s="51"/>
      <c r="R47" s="51"/>
      <c r="S47" s="51"/>
      <c r="T47" s="51"/>
      <c r="U47" s="51"/>
      <c r="V47" s="51"/>
      <c r="W47" s="51"/>
      <c r="X47" s="51"/>
      <c r="Y47" s="51"/>
    </row>
    <row r="48" spans="1:25" ht="15.75" customHeight="1">
      <c r="A48" s="70"/>
      <c r="B48" s="71"/>
      <c r="C48" s="72"/>
      <c r="D48" s="73"/>
      <c r="E48" s="74"/>
      <c r="F48" s="74"/>
      <c r="G48" s="74"/>
      <c r="H48" s="71"/>
      <c r="I48" s="71"/>
      <c r="J48" s="75"/>
      <c r="K48" s="51"/>
      <c r="L48" s="51"/>
      <c r="M48" s="51"/>
      <c r="N48" s="51"/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</row>
    <row r="49" spans="1:25" ht="15.75" customHeight="1">
      <c r="A49" s="76"/>
      <c r="B49" s="76"/>
      <c r="C49" s="76"/>
      <c r="D49" s="76"/>
      <c r="E49" s="76"/>
      <c r="F49" s="76"/>
      <c r="G49" s="76"/>
      <c r="H49" s="61"/>
      <c r="I49" s="61"/>
      <c r="J49" s="57"/>
      <c r="K49" s="51"/>
      <c r="L49" s="51"/>
      <c r="M49" s="51"/>
      <c r="N49" s="51"/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</row>
    <row r="50" spans="1:25" ht="15.75" customHeight="1">
      <c r="A50" s="7" t="s">
        <v>58</v>
      </c>
      <c r="B50" s="76"/>
      <c r="C50" s="76"/>
      <c r="D50" s="76"/>
      <c r="E50" s="76"/>
      <c r="F50" s="76"/>
      <c r="G50" s="64"/>
      <c r="H50" s="57"/>
      <c r="I50" s="64"/>
      <c r="J50" s="57"/>
      <c r="K50" s="51"/>
      <c r="L50" s="51"/>
      <c r="M50" s="51"/>
      <c r="N50" s="51"/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</row>
    <row r="51" spans="1:25" ht="15.75" customHeight="1">
      <c r="A51" s="8"/>
      <c r="B51" s="76"/>
      <c r="C51" s="76"/>
      <c r="D51" s="76"/>
      <c r="E51" s="76"/>
      <c r="F51" s="76"/>
      <c r="G51" s="64"/>
      <c r="H51" s="57"/>
      <c r="I51" s="61"/>
      <c r="J51" s="57"/>
      <c r="K51" s="51"/>
      <c r="L51" s="51"/>
      <c r="M51" s="51"/>
      <c r="N51" s="51"/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</row>
    <row r="52" spans="1:25" ht="15.75" customHeight="1">
      <c r="A52" s="9" t="s">
        <v>59</v>
      </c>
      <c r="B52" s="76"/>
      <c r="C52" s="76"/>
      <c r="D52" s="76"/>
      <c r="E52" s="76"/>
      <c r="F52" s="76"/>
      <c r="G52" s="76"/>
      <c r="H52" s="76"/>
      <c r="I52" s="76"/>
      <c r="J52" s="57"/>
      <c r="K52" s="51"/>
      <c r="L52" s="51"/>
      <c r="M52" s="51"/>
      <c r="N52" s="51"/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</row>
    <row r="53" spans="1:25" ht="15.75" customHeight="1">
      <c r="A53" s="57"/>
      <c r="B53" s="57"/>
      <c r="C53" s="57"/>
      <c r="D53" s="57"/>
      <c r="E53" s="57"/>
      <c r="F53" s="57"/>
      <c r="G53" s="57"/>
      <c r="H53" s="57"/>
      <c r="I53" s="57"/>
      <c r="J53" s="57"/>
      <c r="K53" s="51"/>
      <c r="L53" s="51"/>
      <c r="M53" s="51"/>
      <c r="N53" s="51"/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</row>
    <row r="54" spans="1:25" ht="15.75" customHeight="1">
      <c r="A54" s="57"/>
      <c r="B54" s="57"/>
      <c r="C54" s="57"/>
      <c r="D54" s="57"/>
      <c r="E54" s="57"/>
      <c r="F54" s="57"/>
      <c r="G54" s="57"/>
      <c r="H54" s="57"/>
      <c r="I54" s="57"/>
      <c r="J54" s="57"/>
      <c r="K54" s="51"/>
      <c r="L54" s="51"/>
      <c r="M54" s="51"/>
      <c r="N54" s="51"/>
      <c r="O54" s="51"/>
      <c r="P54" s="51"/>
      <c r="Q54" s="51"/>
      <c r="R54" s="51"/>
      <c r="S54" s="51"/>
      <c r="T54" s="51"/>
      <c r="U54" s="51"/>
      <c r="V54" s="51"/>
      <c r="W54" s="51"/>
      <c r="X54" s="51"/>
      <c r="Y54" s="51"/>
    </row>
    <row r="55" spans="1:25" ht="15.75" customHeight="1">
      <c r="A55" s="57"/>
      <c r="B55" s="57"/>
      <c r="C55" s="57"/>
      <c r="D55" s="57"/>
      <c r="E55" s="57"/>
      <c r="F55" s="57"/>
      <c r="G55" s="57"/>
      <c r="H55" s="57"/>
      <c r="I55" s="57"/>
      <c r="J55" s="57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</row>
    <row r="56" spans="1:25" ht="15.75" customHeight="1">
      <c r="A56" s="57"/>
      <c r="B56" s="57"/>
      <c r="C56" s="57"/>
      <c r="D56" s="57"/>
      <c r="E56" s="57"/>
      <c r="F56" s="57"/>
      <c r="G56" s="57"/>
      <c r="H56" s="57"/>
      <c r="I56" s="57"/>
      <c r="J56" s="57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1"/>
      <c r="Y56" s="51"/>
    </row>
    <row r="57" spans="1:25" ht="15.75" customHeight="1">
      <c r="A57" s="57"/>
      <c r="B57" s="57"/>
      <c r="C57" s="57"/>
      <c r="D57" s="57"/>
      <c r="E57" s="57"/>
      <c r="F57" s="57"/>
      <c r="G57" s="57"/>
      <c r="H57" s="57"/>
      <c r="I57" s="57"/>
      <c r="J57" s="57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</row>
    <row r="58" spans="1:25" ht="15.75" customHeight="1">
      <c r="A58" s="57"/>
      <c r="B58" s="57"/>
      <c r="C58" s="57"/>
      <c r="D58" s="57"/>
      <c r="E58" s="57"/>
      <c r="F58" s="57"/>
      <c r="G58" s="57"/>
      <c r="H58" s="57"/>
      <c r="I58" s="57"/>
      <c r="J58" s="57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1"/>
      <c r="Y58" s="51"/>
    </row>
    <row r="59" spans="1:25" ht="15.75" customHeight="1">
      <c r="A59" s="57"/>
      <c r="B59" s="57"/>
      <c r="C59" s="57"/>
      <c r="D59" s="57"/>
      <c r="E59" s="57"/>
      <c r="F59" s="57"/>
      <c r="G59" s="57"/>
      <c r="H59" s="57"/>
      <c r="I59" s="57"/>
      <c r="J59" s="57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1"/>
      <c r="Y59" s="51"/>
    </row>
    <row r="60" spans="1:25" ht="15.75" customHeight="1">
      <c r="A60" s="57"/>
      <c r="B60" s="57"/>
      <c r="C60" s="57"/>
      <c r="D60" s="57"/>
      <c r="E60" s="57"/>
      <c r="F60" s="57"/>
      <c r="G60" s="57"/>
      <c r="H60" s="57"/>
      <c r="I60" s="57"/>
      <c r="J60" s="57"/>
      <c r="K60" s="51"/>
      <c r="L60" s="51"/>
      <c r="M60" s="51"/>
      <c r="N60" s="51"/>
      <c r="O60" s="51"/>
      <c r="P60" s="51"/>
      <c r="Q60" s="51"/>
      <c r="R60" s="51"/>
      <c r="S60" s="51"/>
      <c r="T60" s="51"/>
      <c r="U60" s="51"/>
      <c r="V60" s="51"/>
      <c r="W60" s="51"/>
      <c r="X60" s="51"/>
      <c r="Y60" s="51"/>
    </row>
    <row r="61" spans="1:25" ht="15.75" customHeight="1">
      <c r="A61" s="57"/>
      <c r="B61" s="57"/>
      <c r="C61" s="57"/>
      <c r="D61" s="57"/>
      <c r="E61" s="57"/>
      <c r="F61" s="57"/>
      <c r="G61" s="57"/>
      <c r="H61" s="57"/>
      <c r="I61" s="57"/>
      <c r="J61" s="57"/>
      <c r="K61" s="51"/>
      <c r="L61" s="51"/>
      <c r="M61" s="51"/>
      <c r="N61" s="51"/>
      <c r="O61" s="51"/>
      <c r="P61" s="51"/>
      <c r="Q61" s="51"/>
      <c r="R61" s="51"/>
      <c r="S61" s="51"/>
      <c r="T61" s="51"/>
      <c r="U61" s="51"/>
      <c r="V61" s="51"/>
      <c r="W61" s="51"/>
      <c r="X61" s="51"/>
      <c r="Y61" s="51"/>
    </row>
    <row r="62" spans="1:25" ht="15.75" customHeight="1">
      <c r="A62" s="57"/>
      <c r="B62" s="57"/>
      <c r="C62" s="57"/>
      <c r="D62" s="57"/>
      <c r="E62" s="57"/>
      <c r="F62" s="57"/>
      <c r="G62" s="57"/>
      <c r="H62" s="57"/>
      <c r="I62" s="57"/>
      <c r="J62" s="57"/>
      <c r="K62" s="51"/>
      <c r="L62" s="51"/>
      <c r="M62" s="51"/>
      <c r="N62" s="51"/>
      <c r="O62" s="51"/>
      <c r="P62" s="51"/>
      <c r="Q62" s="51"/>
      <c r="R62" s="51"/>
      <c r="S62" s="51"/>
      <c r="T62" s="51"/>
      <c r="U62" s="51"/>
      <c r="V62" s="51"/>
      <c r="W62" s="51"/>
      <c r="X62" s="51"/>
      <c r="Y62" s="51"/>
    </row>
    <row r="63" spans="1:25" ht="15.75" customHeight="1">
      <c r="A63" s="57"/>
      <c r="B63" s="57"/>
      <c r="C63" s="57"/>
      <c r="D63" s="57"/>
      <c r="E63" s="57"/>
      <c r="F63" s="57"/>
      <c r="G63" s="57"/>
      <c r="H63" s="57"/>
      <c r="I63" s="57"/>
      <c r="J63" s="57"/>
      <c r="K63" s="51"/>
      <c r="L63" s="51"/>
      <c r="M63" s="51"/>
      <c r="N63" s="51"/>
      <c r="O63" s="51"/>
      <c r="P63" s="51"/>
      <c r="Q63" s="51"/>
      <c r="R63" s="51"/>
      <c r="S63" s="51"/>
      <c r="T63" s="51"/>
      <c r="U63" s="51"/>
      <c r="V63" s="51"/>
      <c r="W63" s="51"/>
      <c r="X63" s="51"/>
      <c r="Y63" s="51"/>
    </row>
    <row r="64" spans="1:25" ht="15.75" customHeight="1">
      <c r="A64" s="57"/>
      <c r="B64" s="57"/>
      <c r="C64" s="57"/>
      <c r="D64" s="57"/>
      <c r="E64" s="57"/>
      <c r="F64" s="57"/>
      <c r="G64" s="57"/>
      <c r="H64" s="57"/>
      <c r="I64" s="57"/>
      <c r="J64" s="57"/>
      <c r="K64" s="51"/>
      <c r="L64" s="51"/>
      <c r="M64" s="51"/>
      <c r="N64" s="51"/>
      <c r="O64" s="51"/>
      <c r="P64" s="51"/>
      <c r="Q64" s="51"/>
      <c r="R64" s="51"/>
      <c r="S64" s="51"/>
      <c r="T64" s="51"/>
      <c r="U64" s="51"/>
      <c r="V64" s="51"/>
      <c r="W64" s="51"/>
      <c r="X64" s="51"/>
      <c r="Y64" s="51"/>
    </row>
    <row r="65" spans="1:25" ht="15.75" customHeight="1">
      <c r="A65" s="57"/>
      <c r="B65" s="57"/>
      <c r="C65" s="57"/>
      <c r="D65" s="57"/>
      <c r="E65" s="57"/>
      <c r="F65" s="57"/>
      <c r="G65" s="57"/>
      <c r="H65" s="57"/>
      <c r="I65" s="57"/>
      <c r="J65" s="57"/>
      <c r="K65" s="51"/>
      <c r="L65" s="51"/>
      <c r="M65" s="51"/>
      <c r="N65" s="51"/>
      <c r="O65" s="51"/>
      <c r="P65" s="51"/>
      <c r="Q65" s="51"/>
      <c r="R65" s="51"/>
      <c r="S65" s="51"/>
      <c r="T65" s="51"/>
      <c r="U65" s="51"/>
      <c r="V65" s="51"/>
      <c r="W65" s="51"/>
      <c r="X65" s="51"/>
      <c r="Y65" s="51"/>
    </row>
    <row r="66" spans="1:25" ht="15.75" customHeight="1">
      <c r="A66" s="57"/>
      <c r="B66" s="57"/>
      <c r="C66" s="57"/>
      <c r="D66" s="57"/>
      <c r="E66" s="57"/>
      <c r="F66" s="57"/>
      <c r="G66" s="57"/>
      <c r="H66" s="57"/>
      <c r="I66" s="57"/>
      <c r="J66" s="57"/>
      <c r="K66" s="51"/>
      <c r="L66" s="51"/>
      <c r="M66" s="51"/>
      <c r="N66" s="51"/>
      <c r="O66" s="51"/>
      <c r="P66" s="51"/>
      <c r="Q66" s="51"/>
      <c r="R66" s="51"/>
      <c r="S66" s="51"/>
      <c r="T66" s="51"/>
      <c r="U66" s="51"/>
      <c r="V66" s="51"/>
      <c r="W66" s="51"/>
      <c r="X66" s="51"/>
      <c r="Y66" s="51"/>
    </row>
    <row r="67" spans="1:25" ht="15.75" customHeight="1">
      <c r="A67" s="57"/>
      <c r="B67" s="57"/>
      <c r="C67" s="57"/>
      <c r="D67" s="57"/>
      <c r="E67" s="57"/>
      <c r="F67" s="57"/>
      <c r="G67" s="57"/>
      <c r="H67" s="57"/>
      <c r="I67" s="57"/>
      <c r="J67" s="57"/>
      <c r="K67" s="51"/>
      <c r="L67" s="51"/>
      <c r="M67" s="51"/>
      <c r="N67" s="51"/>
      <c r="O67" s="51"/>
      <c r="P67" s="51"/>
      <c r="Q67" s="51"/>
      <c r="R67" s="51"/>
      <c r="S67" s="51"/>
      <c r="T67" s="51"/>
      <c r="U67" s="51"/>
      <c r="V67" s="51"/>
      <c r="W67" s="51"/>
      <c r="X67" s="51"/>
      <c r="Y67" s="51"/>
    </row>
    <row r="68" spans="1:25" ht="15.7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1"/>
      <c r="L68" s="51"/>
      <c r="M68" s="51"/>
      <c r="N68" s="51"/>
      <c r="O68" s="51"/>
      <c r="P68" s="51"/>
      <c r="Q68" s="51"/>
      <c r="R68" s="51"/>
      <c r="S68" s="51"/>
      <c r="T68" s="51"/>
      <c r="U68" s="51"/>
      <c r="V68" s="51"/>
      <c r="W68" s="51"/>
      <c r="X68" s="51"/>
      <c r="Y68" s="51"/>
    </row>
    <row r="69" spans="1:25" ht="15.75" customHeight="1">
      <c r="A69" s="57"/>
      <c r="B69" s="57"/>
      <c r="C69" s="57"/>
      <c r="D69" s="57"/>
      <c r="E69" s="57"/>
      <c r="F69" s="57"/>
      <c r="G69" s="57"/>
      <c r="H69" s="57"/>
      <c r="I69" s="57"/>
      <c r="J69" s="57"/>
      <c r="K69" s="51"/>
      <c r="L69" s="51"/>
      <c r="M69" s="51"/>
      <c r="N69" s="51"/>
      <c r="O69" s="51"/>
      <c r="P69" s="51"/>
      <c r="Q69" s="51"/>
      <c r="R69" s="51"/>
      <c r="S69" s="51"/>
      <c r="T69" s="51"/>
      <c r="U69" s="51"/>
      <c r="V69" s="51"/>
      <c r="W69" s="51"/>
      <c r="X69" s="51"/>
      <c r="Y69" s="51"/>
    </row>
    <row r="70" spans="1:25" ht="15.75" customHeight="1">
      <c r="A70" s="57"/>
      <c r="B70" s="57"/>
      <c r="C70" s="57"/>
      <c r="D70" s="57"/>
      <c r="E70" s="57"/>
      <c r="F70" s="57"/>
      <c r="G70" s="57"/>
      <c r="H70" s="57"/>
      <c r="I70" s="57"/>
      <c r="J70" s="57"/>
      <c r="K70" s="51"/>
      <c r="L70" s="51"/>
      <c r="M70" s="51"/>
      <c r="N70" s="51"/>
      <c r="O70" s="51"/>
      <c r="P70" s="51"/>
      <c r="Q70" s="51"/>
      <c r="R70" s="51"/>
      <c r="S70" s="51"/>
      <c r="T70" s="51"/>
      <c r="U70" s="51"/>
      <c r="V70" s="51"/>
      <c r="W70" s="51"/>
      <c r="X70" s="51"/>
      <c r="Y70" s="51"/>
    </row>
    <row r="71" spans="1:25" ht="15.75" customHeight="1">
      <c r="A71" s="51"/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  <c r="N71" s="51"/>
      <c r="O71" s="51"/>
      <c r="P71" s="51"/>
      <c r="Q71" s="51"/>
      <c r="R71" s="51"/>
      <c r="S71" s="51"/>
      <c r="T71" s="51"/>
      <c r="U71" s="51"/>
      <c r="V71" s="51"/>
      <c r="W71" s="51"/>
      <c r="X71" s="51"/>
      <c r="Y71" s="51"/>
    </row>
    <row r="72" spans="1:25" ht="15.75" customHeight="1">
      <c r="A72" s="51"/>
      <c r="B72" s="51"/>
      <c r="C72" s="51"/>
      <c r="D72" s="51"/>
      <c r="E72" s="51"/>
      <c r="F72" s="51"/>
      <c r="G72" s="51"/>
      <c r="H72" s="51"/>
      <c r="I72" s="51"/>
      <c r="J72" s="51"/>
      <c r="K72" s="51"/>
      <c r="L72" s="51"/>
      <c r="M72" s="51"/>
      <c r="N72" s="51"/>
      <c r="O72" s="51"/>
      <c r="P72" s="51"/>
      <c r="Q72" s="51"/>
      <c r="R72" s="51"/>
      <c r="S72" s="51"/>
      <c r="T72" s="51"/>
      <c r="U72" s="51"/>
      <c r="V72" s="51"/>
      <c r="W72" s="51"/>
      <c r="X72" s="51"/>
      <c r="Y72" s="51"/>
    </row>
    <row r="73" spans="1:25" ht="15.75" customHeight="1">
      <c r="A73" s="51"/>
      <c r="B73" s="51"/>
      <c r="C73" s="51"/>
      <c r="D73" s="51"/>
      <c r="E73" s="51"/>
      <c r="F73" s="51"/>
      <c r="G73" s="51"/>
      <c r="H73" s="51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1"/>
      <c r="T73" s="51"/>
      <c r="U73" s="51"/>
      <c r="V73" s="51"/>
      <c r="W73" s="51"/>
      <c r="X73" s="51"/>
      <c r="Y73" s="51"/>
    </row>
    <row r="74" spans="1:25" ht="15.75" customHeight="1">
      <c r="A74" s="51"/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1"/>
      <c r="T74" s="51"/>
      <c r="U74" s="51"/>
      <c r="V74" s="51"/>
      <c r="W74" s="51"/>
      <c r="X74" s="51"/>
      <c r="Y74" s="51"/>
    </row>
    <row r="75" spans="1:25" ht="15.75" customHeight="1">
      <c r="A75" s="51"/>
      <c r="B75" s="51"/>
      <c r="C75" s="51"/>
      <c r="D75" s="51"/>
      <c r="E75" s="51"/>
      <c r="F75" s="51"/>
      <c r="G75" s="51"/>
      <c r="H75" s="51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1"/>
      <c r="T75" s="51"/>
      <c r="U75" s="51"/>
      <c r="V75" s="51"/>
      <c r="W75" s="51"/>
      <c r="X75" s="51"/>
      <c r="Y75" s="51"/>
    </row>
    <row r="76" spans="1:25" ht="15.75" customHeight="1">
      <c r="A76" s="51"/>
      <c r="B76" s="51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1"/>
      <c r="T76" s="51"/>
      <c r="U76" s="51"/>
      <c r="V76" s="51"/>
      <c r="W76" s="51"/>
      <c r="X76" s="51"/>
      <c r="Y76" s="51"/>
    </row>
    <row r="77" spans="1:25" ht="15.75" customHeight="1">
      <c r="A77" s="51"/>
      <c r="B77" s="51"/>
      <c r="C77" s="51"/>
      <c r="D77" s="51"/>
      <c r="E77" s="51"/>
      <c r="F77" s="51"/>
      <c r="G77" s="51"/>
      <c r="H77" s="51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1"/>
      <c r="T77" s="51"/>
      <c r="U77" s="51"/>
      <c r="V77" s="51"/>
      <c r="W77" s="51"/>
      <c r="X77" s="51"/>
      <c r="Y77" s="51"/>
    </row>
    <row r="78" spans="1:25" ht="15.75" customHeight="1">
      <c r="A78" s="51"/>
      <c r="B78" s="51"/>
      <c r="C78" s="51"/>
      <c r="D78" s="51"/>
      <c r="E78" s="51"/>
      <c r="F78" s="51"/>
      <c r="G78" s="51"/>
      <c r="H78" s="51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1"/>
      <c r="T78" s="51"/>
      <c r="U78" s="51"/>
      <c r="V78" s="51"/>
      <c r="W78" s="51"/>
      <c r="X78" s="51"/>
      <c r="Y78" s="51"/>
    </row>
    <row r="79" spans="1:25" ht="15.75" customHeight="1">
      <c r="A79" s="51"/>
      <c r="B79" s="51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1"/>
      <c r="T79" s="51"/>
      <c r="U79" s="51"/>
      <c r="V79" s="51"/>
      <c r="W79" s="51"/>
      <c r="X79" s="51"/>
      <c r="Y79" s="51"/>
    </row>
    <row r="80" spans="1:25" ht="15.75" customHeight="1">
      <c r="A80" s="51"/>
      <c r="B80" s="51"/>
      <c r="C80" s="51"/>
      <c r="D80" s="51"/>
      <c r="E80" s="51"/>
      <c r="F80" s="51"/>
      <c r="G80" s="51"/>
      <c r="H80" s="51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1"/>
      <c r="T80" s="51"/>
      <c r="U80" s="51"/>
      <c r="V80" s="51"/>
      <c r="W80" s="51"/>
      <c r="X80" s="51"/>
      <c r="Y80" s="51"/>
    </row>
    <row r="81" spans="1:25" ht="15.75" customHeight="1">
      <c r="A81" s="51"/>
      <c r="B81" s="51"/>
      <c r="C81" s="51"/>
      <c r="D81" s="51"/>
      <c r="E81" s="51"/>
      <c r="F81" s="51"/>
      <c r="G81" s="51"/>
      <c r="H81" s="51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1"/>
      <c r="T81" s="51"/>
      <c r="U81" s="51"/>
      <c r="V81" s="51"/>
      <c r="W81" s="51"/>
      <c r="X81" s="51"/>
      <c r="Y81" s="51"/>
    </row>
    <row r="82" spans="1:25" ht="15.75" customHeight="1">
      <c r="A82" s="51"/>
      <c r="B82" s="51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1"/>
      <c r="T82" s="51"/>
      <c r="U82" s="51"/>
      <c r="V82" s="51"/>
      <c r="W82" s="51"/>
      <c r="X82" s="51"/>
      <c r="Y82" s="51"/>
    </row>
    <row r="83" spans="1:25" ht="15.75" customHeight="1">
      <c r="A83" s="51"/>
      <c r="B83" s="51"/>
      <c r="C83" s="51"/>
      <c r="D83" s="51"/>
      <c r="E83" s="51"/>
      <c r="F83" s="51"/>
      <c r="G83" s="51"/>
      <c r="H83" s="51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1"/>
      <c r="T83" s="51"/>
      <c r="U83" s="51"/>
      <c r="V83" s="51"/>
      <c r="W83" s="51"/>
      <c r="X83" s="51"/>
      <c r="Y83" s="51"/>
    </row>
    <row r="84" spans="1:25" ht="15.75" customHeight="1">
      <c r="A84" s="51"/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</row>
    <row r="85" spans="1:25" ht="15.75" customHeight="1">
      <c r="A85" s="51"/>
      <c r="B85" s="51"/>
      <c r="C85" s="51"/>
      <c r="D85" s="51"/>
      <c r="E85" s="51"/>
      <c r="F85" s="51"/>
      <c r="G85" s="51"/>
      <c r="H85" s="51"/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1"/>
      <c r="T85" s="51"/>
      <c r="U85" s="51"/>
      <c r="V85" s="51"/>
      <c r="W85" s="51"/>
      <c r="X85" s="51"/>
      <c r="Y85" s="51"/>
    </row>
    <row r="86" spans="1:25" ht="15.75" customHeight="1">
      <c r="A86" s="51"/>
      <c r="B86" s="51"/>
      <c r="C86" s="51"/>
      <c r="D86" s="51"/>
      <c r="E86" s="51"/>
      <c r="F86" s="51"/>
      <c r="G86" s="51"/>
      <c r="H86" s="51"/>
      <c r="I86" s="51"/>
      <c r="J86" s="51"/>
      <c r="K86" s="51"/>
      <c r="L86" s="51"/>
      <c r="M86" s="51"/>
      <c r="N86" s="51"/>
      <c r="O86" s="51"/>
      <c r="P86" s="51"/>
      <c r="Q86" s="51"/>
      <c r="R86" s="51"/>
      <c r="S86" s="51"/>
      <c r="T86" s="51"/>
      <c r="U86" s="51"/>
      <c r="V86" s="51"/>
      <c r="W86" s="51"/>
      <c r="X86" s="51"/>
      <c r="Y86" s="51"/>
    </row>
    <row r="87" spans="1:25" ht="15.75" customHeight="1">
      <c r="A87" s="51"/>
      <c r="B87" s="51"/>
      <c r="C87" s="51"/>
      <c r="D87" s="51"/>
      <c r="E87" s="51"/>
      <c r="F87" s="51"/>
      <c r="G87" s="51"/>
      <c r="H87" s="51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</row>
    <row r="88" spans="1:25" ht="15.75" customHeight="1">
      <c r="A88" s="51"/>
      <c r="B88" s="51"/>
      <c r="C88" s="51"/>
      <c r="D88" s="51"/>
      <c r="E88" s="51"/>
      <c r="F88" s="51"/>
      <c r="G88" s="51"/>
      <c r="H88" s="51"/>
      <c r="I88" s="51"/>
      <c r="J88" s="51"/>
      <c r="K88" s="51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</row>
    <row r="89" spans="1:25" ht="15.75" customHeight="1">
      <c r="A89" s="51"/>
      <c r="B89" s="51"/>
      <c r="C89" s="51"/>
      <c r="D89" s="51"/>
      <c r="E89" s="51"/>
      <c r="F89" s="51"/>
      <c r="G89" s="51"/>
      <c r="H89" s="51"/>
      <c r="I89" s="51"/>
      <c r="J89" s="51"/>
      <c r="K89" s="51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</row>
    <row r="90" spans="1:25" ht="15.75" customHeight="1">
      <c r="A90" s="51"/>
      <c r="B90" s="51"/>
      <c r="C90" s="51"/>
      <c r="D90" s="51"/>
      <c r="E90" s="51"/>
      <c r="F90" s="51"/>
      <c r="G90" s="51"/>
      <c r="H90" s="51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</row>
    <row r="91" spans="1:25" ht="15.75" customHeight="1">
      <c r="A91" s="51"/>
      <c r="B91" s="51"/>
      <c r="C91" s="51"/>
      <c r="D91" s="51"/>
      <c r="E91" s="51"/>
      <c r="F91" s="51"/>
      <c r="G91" s="51"/>
      <c r="H91" s="51"/>
      <c r="I91" s="51"/>
      <c r="J91" s="51"/>
      <c r="K91" s="51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</row>
    <row r="92" spans="1:25" ht="15.75" customHeight="1">
      <c r="A92" s="51"/>
      <c r="B92" s="51"/>
      <c r="C92" s="51"/>
      <c r="D92" s="51"/>
      <c r="E92" s="51"/>
      <c r="F92" s="51"/>
      <c r="G92" s="51"/>
      <c r="H92" s="51"/>
      <c r="I92" s="51"/>
      <c r="J92" s="51"/>
      <c r="K92" s="51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</row>
    <row r="93" spans="1:25" ht="15.75" customHeight="1">
      <c r="A93" s="51"/>
      <c r="B93" s="51"/>
      <c r="C93" s="51"/>
      <c r="D93" s="51"/>
      <c r="E93" s="51"/>
      <c r="F93" s="51"/>
      <c r="G93" s="51"/>
      <c r="H93" s="51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</row>
    <row r="94" spans="1:25" ht="15.75" customHeight="1">
      <c r="A94" s="51"/>
      <c r="B94" s="51"/>
      <c r="C94" s="51"/>
      <c r="D94" s="51"/>
      <c r="E94" s="51"/>
      <c r="F94" s="51"/>
      <c r="G94" s="51"/>
      <c r="H94" s="51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</row>
    <row r="95" spans="1:25" ht="15.75" customHeight="1">
      <c r="A95" s="51"/>
      <c r="B95" s="51"/>
      <c r="C95" s="51"/>
      <c r="D95" s="51"/>
      <c r="E95" s="51"/>
      <c r="F95" s="51"/>
      <c r="G95" s="51"/>
      <c r="H95" s="51"/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</row>
    <row r="96" spans="1:25" ht="15.75" customHeight="1">
      <c r="A96" s="51"/>
      <c r="B96" s="51"/>
      <c r="C96" s="51"/>
      <c r="D96" s="51"/>
      <c r="E96" s="51"/>
      <c r="F96" s="51"/>
      <c r="G96" s="51"/>
      <c r="H96" s="51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</row>
    <row r="97" spans="1:25" ht="15.75" customHeight="1">
      <c r="A97" s="51"/>
      <c r="B97" s="51"/>
      <c r="C97" s="51"/>
      <c r="D97" s="51"/>
      <c r="E97" s="51"/>
      <c r="F97" s="51"/>
      <c r="G97" s="51"/>
      <c r="H97" s="51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</row>
    <row r="98" spans="1:25" ht="15.75" customHeight="1">
      <c r="A98" s="51"/>
      <c r="B98" s="51"/>
      <c r="C98" s="51"/>
      <c r="D98" s="51"/>
      <c r="E98" s="51"/>
      <c r="F98" s="51"/>
      <c r="G98" s="51"/>
      <c r="H98" s="51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</row>
    <row r="99" spans="1:25" ht="15.75" customHeight="1">
      <c r="A99" s="51"/>
      <c r="B99" s="51"/>
      <c r="C99" s="51"/>
      <c r="D99" s="51"/>
      <c r="E99" s="51"/>
      <c r="F99" s="51"/>
      <c r="G99" s="51"/>
      <c r="H99" s="51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</row>
    <row r="100" spans="1:25" ht="15.75" customHeight="1">
      <c r="A100" s="51"/>
      <c r="B100" s="51"/>
      <c r="C100" s="51"/>
      <c r="D100" s="51"/>
      <c r="E100" s="51"/>
      <c r="F100" s="51"/>
      <c r="G100" s="51"/>
      <c r="H100" s="51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1"/>
      <c r="T100" s="51"/>
      <c r="U100" s="51"/>
      <c r="V100" s="51"/>
      <c r="W100" s="51"/>
      <c r="X100" s="51"/>
      <c r="Y100" s="51"/>
    </row>
    <row r="101" spans="1:25" ht="15.75" customHeight="1">
      <c r="A101" s="51"/>
      <c r="B101" s="51"/>
      <c r="C101" s="51"/>
      <c r="D101" s="51"/>
      <c r="E101" s="51"/>
      <c r="F101" s="51"/>
      <c r="G101" s="51"/>
      <c r="H101" s="51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1"/>
      <c r="T101" s="51"/>
      <c r="U101" s="51"/>
      <c r="V101" s="51"/>
      <c r="W101" s="51"/>
      <c r="X101" s="51"/>
      <c r="Y101" s="51"/>
    </row>
    <row r="102" spans="1:25" ht="15.7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</row>
    <row r="103" spans="1:25" ht="15.75" customHeight="1">
      <c r="A103" s="51"/>
      <c r="B103" s="51"/>
      <c r="C103" s="51"/>
      <c r="D103" s="51"/>
      <c r="E103" s="51"/>
      <c r="F103" s="51"/>
      <c r="G103" s="51"/>
      <c r="H103" s="51"/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1"/>
      <c r="T103" s="51"/>
      <c r="U103" s="51"/>
      <c r="V103" s="51"/>
      <c r="W103" s="51"/>
      <c r="X103" s="51"/>
      <c r="Y103" s="51"/>
    </row>
    <row r="104" spans="1:25" ht="15.75" customHeight="1">
      <c r="A104" s="51"/>
      <c r="B104" s="51"/>
      <c r="C104" s="51"/>
      <c r="D104" s="51"/>
      <c r="E104" s="51"/>
      <c r="F104" s="51"/>
      <c r="G104" s="51"/>
      <c r="H104" s="51"/>
      <c r="I104" s="51"/>
      <c r="J104" s="51"/>
      <c r="K104" s="51"/>
      <c r="L104" s="51"/>
      <c r="M104" s="51"/>
      <c r="N104" s="51"/>
      <c r="O104" s="51"/>
      <c r="P104" s="51"/>
      <c r="Q104" s="51"/>
      <c r="R104" s="51"/>
      <c r="S104" s="51"/>
      <c r="T104" s="51"/>
      <c r="U104" s="51"/>
      <c r="V104" s="51"/>
      <c r="W104" s="51"/>
      <c r="X104" s="51"/>
      <c r="Y104" s="51"/>
    </row>
    <row r="105" spans="1:25" ht="15.75" customHeight="1">
      <c r="A105" s="51"/>
      <c r="B105" s="51"/>
      <c r="C105" s="51"/>
      <c r="D105" s="51"/>
      <c r="E105" s="51"/>
      <c r="F105" s="51"/>
      <c r="G105" s="51"/>
      <c r="H105" s="51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1"/>
      <c r="T105" s="51"/>
      <c r="U105" s="51"/>
      <c r="V105" s="51"/>
      <c r="W105" s="51"/>
      <c r="X105" s="51"/>
      <c r="Y105" s="51"/>
    </row>
    <row r="106" spans="1:25" ht="15.75" customHeight="1">
      <c r="A106" s="51"/>
      <c r="B106" s="51"/>
      <c r="C106" s="51"/>
      <c r="D106" s="51"/>
      <c r="E106" s="51"/>
      <c r="F106" s="51"/>
      <c r="G106" s="51"/>
      <c r="H106" s="51"/>
      <c r="I106" s="51"/>
      <c r="J106" s="51"/>
      <c r="K106" s="51"/>
      <c r="L106" s="51"/>
      <c r="M106" s="51"/>
      <c r="N106" s="51"/>
      <c r="O106" s="51"/>
      <c r="P106" s="51"/>
      <c r="Q106" s="51"/>
      <c r="R106" s="51"/>
      <c r="S106" s="51"/>
      <c r="T106" s="51"/>
      <c r="U106" s="51"/>
      <c r="V106" s="51"/>
      <c r="W106" s="51"/>
      <c r="X106" s="51"/>
      <c r="Y106" s="51"/>
    </row>
    <row r="107" spans="1:25" ht="15.75" customHeight="1">
      <c r="A107" s="51"/>
      <c r="B107" s="51"/>
      <c r="C107" s="51"/>
      <c r="D107" s="51"/>
      <c r="E107" s="51"/>
      <c r="F107" s="51"/>
      <c r="G107" s="51"/>
      <c r="H107" s="51"/>
      <c r="I107" s="51"/>
      <c r="J107" s="51"/>
      <c r="K107" s="51"/>
      <c r="L107" s="51"/>
      <c r="M107" s="51"/>
      <c r="N107" s="51"/>
      <c r="O107" s="51"/>
      <c r="P107" s="51"/>
      <c r="Q107" s="51"/>
      <c r="R107" s="51"/>
      <c r="S107" s="51"/>
      <c r="T107" s="51"/>
      <c r="U107" s="51"/>
      <c r="V107" s="51"/>
      <c r="W107" s="51"/>
      <c r="X107" s="51"/>
      <c r="Y107" s="51"/>
    </row>
    <row r="108" spans="1:25" ht="15.75" customHeight="1">
      <c r="A108" s="51"/>
      <c r="B108" s="51"/>
      <c r="C108" s="51"/>
      <c r="D108" s="51"/>
      <c r="E108" s="51"/>
      <c r="F108" s="51"/>
      <c r="G108" s="51"/>
      <c r="H108" s="51"/>
      <c r="I108" s="51"/>
      <c r="J108" s="51"/>
      <c r="K108" s="51"/>
      <c r="L108" s="51"/>
      <c r="M108" s="51"/>
      <c r="N108" s="51"/>
      <c r="O108" s="51"/>
      <c r="P108" s="51"/>
      <c r="Q108" s="51"/>
      <c r="R108" s="51"/>
      <c r="S108" s="51"/>
      <c r="T108" s="51"/>
      <c r="U108" s="51"/>
      <c r="V108" s="51"/>
      <c r="W108" s="51"/>
      <c r="X108" s="51"/>
      <c r="Y108" s="51"/>
    </row>
    <row r="109" spans="1:25" ht="15.75" customHeight="1">
      <c r="A109" s="51"/>
      <c r="B109" s="51"/>
      <c r="C109" s="51"/>
      <c r="D109" s="51"/>
      <c r="E109" s="51"/>
      <c r="F109" s="51"/>
      <c r="G109" s="51"/>
      <c r="H109" s="51"/>
      <c r="I109" s="51"/>
      <c r="J109" s="51"/>
      <c r="K109" s="51"/>
      <c r="L109" s="51"/>
      <c r="M109" s="51"/>
      <c r="N109" s="51"/>
      <c r="O109" s="51"/>
      <c r="P109" s="51"/>
      <c r="Q109" s="51"/>
      <c r="R109" s="51"/>
      <c r="S109" s="51"/>
      <c r="T109" s="51"/>
      <c r="U109" s="51"/>
      <c r="V109" s="51"/>
      <c r="W109" s="51"/>
      <c r="X109" s="51"/>
      <c r="Y109" s="51"/>
    </row>
    <row r="110" spans="1:25" ht="15.75" customHeight="1">
      <c r="A110" s="51"/>
      <c r="B110" s="51"/>
      <c r="C110" s="51"/>
      <c r="D110" s="51"/>
      <c r="E110" s="51"/>
      <c r="F110" s="51"/>
      <c r="G110" s="51"/>
      <c r="H110" s="51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1"/>
      <c r="T110" s="51"/>
      <c r="U110" s="51"/>
      <c r="V110" s="51"/>
      <c r="W110" s="51"/>
      <c r="X110" s="51"/>
      <c r="Y110" s="51"/>
    </row>
    <row r="111" spans="1:25" ht="15.75" customHeight="1">
      <c r="A111" s="51"/>
      <c r="B111" s="51"/>
      <c r="C111" s="51"/>
      <c r="D111" s="51"/>
      <c r="E111" s="51"/>
      <c r="F111" s="51"/>
      <c r="G111" s="51"/>
      <c r="H111" s="51"/>
      <c r="I111" s="51"/>
      <c r="J111" s="51"/>
      <c r="K111" s="51"/>
      <c r="L111" s="51"/>
      <c r="M111" s="51"/>
      <c r="N111" s="51"/>
      <c r="O111" s="51"/>
      <c r="P111" s="51"/>
      <c r="Q111" s="51"/>
      <c r="R111" s="51"/>
      <c r="S111" s="51"/>
      <c r="T111" s="51"/>
      <c r="U111" s="51"/>
      <c r="V111" s="51"/>
      <c r="W111" s="51"/>
      <c r="X111" s="51"/>
      <c r="Y111" s="51"/>
    </row>
    <row r="112" spans="1:25" ht="15.75" customHeight="1">
      <c r="A112" s="51"/>
      <c r="B112" s="51"/>
      <c r="C112" s="51"/>
      <c r="D112" s="51"/>
      <c r="E112" s="51"/>
      <c r="F112" s="51"/>
      <c r="G112" s="51"/>
      <c r="H112" s="51"/>
      <c r="I112" s="51"/>
      <c r="J112" s="51"/>
      <c r="K112" s="51"/>
      <c r="L112" s="51"/>
      <c r="M112" s="51"/>
      <c r="N112" s="51"/>
      <c r="O112" s="51"/>
      <c r="P112" s="51"/>
      <c r="Q112" s="51"/>
      <c r="R112" s="51"/>
      <c r="S112" s="51"/>
      <c r="T112" s="51"/>
      <c r="U112" s="51"/>
      <c r="V112" s="51"/>
      <c r="W112" s="51"/>
      <c r="X112" s="51"/>
      <c r="Y112" s="51"/>
    </row>
    <row r="113" spans="1:25" ht="15.75" customHeight="1">
      <c r="A113" s="51"/>
      <c r="B113" s="51"/>
      <c r="C113" s="51"/>
      <c r="D113" s="51"/>
      <c r="E113" s="51"/>
      <c r="F113" s="51"/>
      <c r="G113" s="51"/>
      <c r="H113" s="51"/>
      <c r="I113" s="51"/>
      <c r="J113" s="51"/>
      <c r="K113" s="51"/>
      <c r="L113" s="51"/>
      <c r="M113" s="51"/>
      <c r="N113" s="51"/>
      <c r="O113" s="51"/>
      <c r="P113" s="51"/>
      <c r="Q113" s="51"/>
      <c r="R113" s="51"/>
      <c r="S113" s="51"/>
      <c r="T113" s="51"/>
      <c r="U113" s="51"/>
      <c r="V113" s="51"/>
      <c r="W113" s="51"/>
      <c r="X113" s="51"/>
      <c r="Y113" s="51"/>
    </row>
    <row r="114" spans="1:25" ht="15.75" customHeight="1">
      <c r="A114" s="51"/>
      <c r="B114" s="51"/>
      <c r="C114" s="51"/>
      <c r="D114" s="51"/>
      <c r="E114" s="51"/>
      <c r="F114" s="51"/>
      <c r="G114" s="51"/>
      <c r="H114" s="51"/>
      <c r="I114" s="51"/>
      <c r="J114" s="51"/>
      <c r="K114" s="51"/>
      <c r="L114" s="51"/>
      <c r="M114" s="51"/>
      <c r="N114" s="51"/>
      <c r="O114" s="51"/>
      <c r="P114" s="51"/>
      <c r="Q114" s="51"/>
      <c r="R114" s="51"/>
      <c r="S114" s="51"/>
      <c r="T114" s="51"/>
      <c r="U114" s="51"/>
      <c r="V114" s="51"/>
      <c r="W114" s="51"/>
      <c r="X114" s="51"/>
      <c r="Y114" s="51"/>
    </row>
    <row r="115" spans="1:25" ht="15.75" customHeight="1">
      <c r="A115" s="51"/>
      <c r="B115" s="51"/>
      <c r="C115" s="51"/>
      <c r="D115" s="51"/>
      <c r="E115" s="51"/>
      <c r="F115" s="51"/>
      <c r="G115" s="51"/>
      <c r="H115" s="51"/>
      <c r="I115" s="51"/>
      <c r="J115" s="51"/>
      <c r="K115" s="51"/>
      <c r="L115" s="51"/>
      <c r="M115" s="51"/>
      <c r="N115" s="51"/>
      <c r="O115" s="51"/>
      <c r="P115" s="51"/>
      <c r="Q115" s="51"/>
      <c r="R115" s="51"/>
      <c r="S115" s="51"/>
      <c r="T115" s="51"/>
      <c r="U115" s="51"/>
      <c r="V115" s="51"/>
      <c r="W115" s="51"/>
      <c r="X115" s="51"/>
      <c r="Y115" s="51"/>
    </row>
    <row r="116" spans="1:25" ht="15.75" customHeight="1">
      <c r="A116" s="51"/>
      <c r="B116" s="51"/>
      <c r="C116" s="51"/>
      <c r="D116" s="51"/>
      <c r="E116" s="51"/>
      <c r="F116" s="51"/>
      <c r="G116" s="51"/>
      <c r="H116" s="51"/>
      <c r="I116" s="51"/>
      <c r="J116" s="51"/>
      <c r="K116" s="51"/>
      <c r="L116" s="51"/>
      <c r="M116" s="51"/>
      <c r="N116" s="51"/>
      <c r="O116" s="51"/>
      <c r="P116" s="51"/>
      <c r="Q116" s="51"/>
      <c r="R116" s="51"/>
      <c r="S116" s="51"/>
      <c r="T116" s="51"/>
      <c r="U116" s="51"/>
      <c r="V116" s="51"/>
      <c r="W116" s="51"/>
      <c r="X116" s="51"/>
      <c r="Y116" s="51"/>
    </row>
    <row r="117" spans="1:25" ht="15.75" customHeight="1">
      <c r="A117" s="51"/>
      <c r="B117" s="51"/>
      <c r="C117" s="51"/>
      <c r="D117" s="51"/>
      <c r="E117" s="51"/>
      <c r="F117" s="51"/>
      <c r="G117" s="51"/>
      <c r="H117" s="51"/>
      <c r="I117" s="51"/>
      <c r="J117" s="51"/>
      <c r="K117" s="51"/>
      <c r="L117" s="51"/>
      <c r="M117" s="51"/>
      <c r="N117" s="51"/>
      <c r="O117" s="51"/>
      <c r="P117" s="51"/>
      <c r="Q117" s="51"/>
      <c r="R117" s="51"/>
      <c r="S117" s="51"/>
      <c r="T117" s="51"/>
      <c r="U117" s="51"/>
      <c r="V117" s="51"/>
      <c r="W117" s="51"/>
      <c r="X117" s="51"/>
      <c r="Y117" s="51"/>
    </row>
    <row r="118" spans="1:25" ht="15.75" customHeight="1">
      <c r="A118" s="51"/>
      <c r="B118" s="51"/>
      <c r="C118" s="51"/>
      <c r="D118" s="51"/>
      <c r="E118" s="51"/>
      <c r="F118" s="51"/>
      <c r="G118" s="51"/>
      <c r="H118" s="51"/>
      <c r="I118" s="51"/>
      <c r="J118" s="51"/>
      <c r="K118" s="51"/>
      <c r="L118" s="51"/>
      <c r="M118" s="51"/>
      <c r="N118" s="51"/>
      <c r="O118" s="51"/>
      <c r="P118" s="51"/>
      <c r="Q118" s="51"/>
      <c r="R118" s="51"/>
      <c r="S118" s="51"/>
      <c r="T118" s="51"/>
      <c r="U118" s="51"/>
      <c r="V118" s="51"/>
      <c r="W118" s="51"/>
      <c r="X118" s="51"/>
      <c r="Y118" s="51"/>
    </row>
    <row r="119" spans="1:25" ht="15.75" customHeight="1">
      <c r="A119" s="51"/>
      <c r="B119" s="51"/>
      <c r="C119" s="51"/>
      <c r="D119" s="51"/>
      <c r="E119" s="51"/>
      <c r="F119" s="51"/>
      <c r="G119" s="51"/>
      <c r="H119" s="51"/>
      <c r="I119" s="51"/>
      <c r="J119" s="51"/>
      <c r="K119" s="51"/>
      <c r="L119" s="51"/>
      <c r="M119" s="51"/>
      <c r="N119" s="51"/>
      <c r="O119" s="51"/>
      <c r="P119" s="51"/>
      <c r="Q119" s="51"/>
      <c r="R119" s="51"/>
      <c r="S119" s="51"/>
      <c r="T119" s="51"/>
      <c r="U119" s="51"/>
      <c r="V119" s="51"/>
      <c r="W119" s="51"/>
      <c r="X119" s="51"/>
      <c r="Y119" s="51"/>
    </row>
    <row r="120" spans="1:25" ht="15.75" customHeight="1">
      <c r="A120" s="51"/>
      <c r="B120" s="51"/>
      <c r="C120" s="51"/>
      <c r="D120" s="51"/>
      <c r="E120" s="51"/>
      <c r="F120" s="51"/>
      <c r="G120" s="51"/>
      <c r="H120" s="51"/>
      <c r="I120" s="51"/>
      <c r="J120" s="51"/>
      <c r="K120" s="51"/>
      <c r="L120" s="51"/>
      <c r="M120" s="51"/>
      <c r="N120" s="51"/>
      <c r="O120" s="51"/>
      <c r="P120" s="51"/>
      <c r="Q120" s="51"/>
      <c r="R120" s="51"/>
      <c r="S120" s="51"/>
      <c r="T120" s="51"/>
      <c r="U120" s="51"/>
      <c r="V120" s="51"/>
      <c r="W120" s="51"/>
      <c r="X120" s="51"/>
      <c r="Y120" s="51"/>
    </row>
    <row r="121" spans="1:25" ht="15.75" customHeight="1">
      <c r="A121" s="51"/>
      <c r="B121" s="51"/>
      <c r="C121" s="51"/>
      <c r="D121" s="51"/>
      <c r="E121" s="51"/>
      <c r="F121" s="51"/>
      <c r="G121" s="51"/>
      <c r="H121" s="51"/>
      <c r="I121" s="51"/>
      <c r="J121" s="51"/>
      <c r="K121" s="51"/>
      <c r="L121" s="51"/>
      <c r="M121" s="51"/>
      <c r="N121" s="51"/>
      <c r="O121" s="51"/>
      <c r="P121" s="51"/>
      <c r="Q121" s="51"/>
      <c r="R121" s="51"/>
      <c r="S121" s="51"/>
      <c r="T121" s="51"/>
      <c r="U121" s="51"/>
      <c r="V121" s="51"/>
      <c r="W121" s="51"/>
      <c r="X121" s="51"/>
      <c r="Y121" s="51"/>
    </row>
    <row r="122" spans="1:25" ht="15.75" customHeight="1">
      <c r="A122" s="51"/>
      <c r="B122" s="51"/>
      <c r="C122" s="51"/>
      <c r="D122" s="51"/>
      <c r="E122" s="51"/>
      <c r="F122" s="51"/>
      <c r="G122" s="51"/>
      <c r="H122" s="51"/>
      <c r="I122" s="51"/>
      <c r="J122" s="51"/>
      <c r="K122" s="51"/>
      <c r="L122" s="51"/>
      <c r="M122" s="51"/>
      <c r="N122" s="51"/>
      <c r="O122" s="51"/>
      <c r="P122" s="51"/>
      <c r="Q122" s="51"/>
      <c r="R122" s="51"/>
      <c r="S122" s="51"/>
      <c r="T122" s="51"/>
      <c r="U122" s="51"/>
      <c r="V122" s="51"/>
      <c r="W122" s="51"/>
      <c r="X122" s="51"/>
      <c r="Y122" s="51"/>
    </row>
    <row r="123" spans="1:25" ht="15.75" customHeight="1">
      <c r="A123" s="51"/>
      <c r="B123" s="51"/>
      <c r="C123" s="51"/>
      <c r="D123" s="51"/>
      <c r="E123" s="51"/>
      <c r="F123" s="51"/>
      <c r="G123" s="51"/>
      <c r="H123" s="51"/>
      <c r="I123" s="51"/>
      <c r="J123" s="51"/>
      <c r="K123" s="51"/>
      <c r="L123" s="51"/>
      <c r="M123" s="51"/>
      <c r="N123" s="51"/>
      <c r="O123" s="51"/>
      <c r="P123" s="51"/>
      <c r="Q123" s="51"/>
      <c r="R123" s="51"/>
      <c r="S123" s="51"/>
      <c r="T123" s="51"/>
      <c r="U123" s="51"/>
      <c r="V123" s="51"/>
      <c r="W123" s="51"/>
      <c r="X123" s="51"/>
      <c r="Y123" s="51"/>
    </row>
    <row r="124" spans="1:25" ht="15.75" customHeight="1">
      <c r="A124" s="51"/>
      <c r="B124" s="51"/>
      <c r="C124" s="51"/>
      <c r="D124" s="51"/>
      <c r="E124" s="51"/>
      <c r="F124" s="51"/>
      <c r="G124" s="51"/>
      <c r="H124" s="51"/>
      <c r="I124" s="51"/>
      <c r="J124" s="51"/>
      <c r="K124" s="51"/>
      <c r="L124" s="51"/>
      <c r="M124" s="51"/>
      <c r="N124" s="51"/>
      <c r="O124" s="51"/>
      <c r="P124" s="51"/>
      <c r="Q124" s="51"/>
      <c r="R124" s="51"/>
      <c r="S124" s="51"/>
      <c r="T124" s="51"/>
      <c r="U124" s="51"/>
      <c r="V124" s="51"/>
      <c r="W124" s="51"/>
      <c r="X124" s="51"/>
      <c r="Y124" s="51"/>
    </row>
    <row r="125" spans="1:25" ht="15.75" customHeight="1">
      <c r="A125" s="51"/>
      <c r="B125" s="51"/>
      <c r="C125" s="51"/>
      <c r="D125" s="51"/>
      <c r="E125" s="51"/>
      <c r="F125" s="51"/>
      <c r="G125" s="51"/>
      <c r="H125" s="51"/>
      <c r="I125" s="51"/>
      <c r="J125" s="51"/>
      <c r="K125" s="51"/>
      <c r="L125" s="51"/>
      <c r="M125" s="51"/>
      <c r="N125" s="51"/>
      <c r="O125" s="51"/>
      <c r="P125" s="51"/>
      <c r="Q125" s="51"/>
      <c r="R125" s="51"/>
      <c r="S125" s="51"/>
      <c r="T125" s="51"/>
      <c r="U125" s="51"/>
      <c r="V125" s="51"/>
      <c r="W125" s="51"/>
      <c r="X125" s="51"/>
      <c r="Y125" s="51"/>
    </row>
    <row r="126" spans="1:25" ht="15.75" customHeight="1">
      <c r="A126" s="51"/>
      <c r="B126" s="51"/>
      <c r="C126" s="51"/>
      <c r="D126" s="51"/>
      <c r="E126" s="51"/>
      <c r="F126" s="51"/>
      <c r="G126" s="51"/>
      <c r="H126" s="51"/>
      <c r="I126" s="51"/>
      <c r="J126" s="51"/>
      <c r="K126" s="51"/>
      <c r="L126" s="51"/>
      <c r="M126" s="51"/>
      <c r="N126" s="51"/>
      <c r="O126" s="51"/>
      <c r="P126" s="51"/>
      <c r="Q126" s="51"/>
      <c r="R126" s="51"/>
      <c r="S126" s="51"/>
      <c r="T126" s="51"/>
      <c r="U126" s="51"/>
      <c r="V126" s="51"/>
      <c r="W126" s="51"/>
      <c r="X126" s="51"/>
      <c r="Y126" s="51"/>
    </row>
    <row r="127" spans="1:25" ht="15.75" customHeight="1">
      <c r="A127" s="51"/>
      <c r="B127" s="51"/>
      <c r="C127" s="51"/>
      <c r="D127" s="51"/>
      <c r="E127" s="51"/>
      <c r="F127" s="51"/>
      <c r="G127" s="51"/>
      <c r="H127" s="51"/>
      <c r="I127" s="51"/>
      <c r="J127" s="51"/>
      <c r="K127" s="51"/>
      <c r="L127" s="51"/>
      <c r="M127" s="51"/>
      <c r="N127" s="51"/>
      <c r="O127" s="51"/>
      <c r="P127" s="51"/>
      <c r="Q127" s="51"/>
      <c r="R127" s="51"/>
      <c r="S127" s="51"/>
      <c r="T127" s="51"/>
      <c r="U127" s="51"/>
      <c r="V127" s="51"/>
      <c r="W127" s="51"/>
      <c r="X127" s="51"/>
      <c r="Y127" s="51"/>
    </row>
    <row r="128" spans="1:25" ht="15.75" customHeight="1">
      <c r="A128" s="51"/>
      <c r="B128" s="51"/>
      <c r="C128" s="51"/>
      <c r="D128" s="51"/>
      <c r="E128" s="51"/>
      <c r="F128" s="51"/>
      <c r="G128" s="51"/>
      <c r="H128" s="51"/>
      <c r="I128" s="51"/>
      <c r="J128" s="51"/>
      <c r="K128" s="51"/>
      <c r="L128" s="51"/>
      <c r="M128" s="51"/>
      <c r="N128" s="51"/>
      <c r="O128" s="51"/>
      <c r="P128" s="51"/>
      <c r="Q128" s="51"/>
      <c r="R128" s="51"/>
      <c r="S128" s="51"/>
      <c r="T128" s="51"/>
      <c r="U128" s="51"/>
      <c r="V128" s="51"/>
      <c r="W128" s="51"/>
      <c r="X128" s="51"/>
      <c r="Y128" s="51"/>
    </row>
    <row r="129" spans="1:25" ht="15.75" customHeight="1">
      <c r="A129" s="51"/>
      <c r="B129" s="51"/>
      <c r="C129" s="51"/>
      <c r="D129" s="51"/>
      <c r="E129" s="51"/>
      <c r="F129" s="51"/>
      <c r="G129" s="51"/>
      <c r="H129" s="51"/>
      <c r="I129" s="51"/>
      <c r="J129" s="51"/>
      <c r="K129" s="51"/>
      <c r="L129" s="51"/>
      <c r="M129" s="51"/>
      <c r="N129" s="51"/>
      <c r="O129" s="51"/>
      <c r="P129" s="51"/>
      <c r="Q129" s="51"/>
      <c r="R129" s="51"/>
      <c r="S129" s="51"/>
      <c r="T129" s="51"/>
      <c r="U129" s="51"/>
      <c r="V129" s="51"/>
      <c r="W129" s="51"/>
      <c r="X129" s="51"/>
      <c r="Y129" s="51"/>
    </row>
    <row r="130" spans="1:25" ht="15.75" customHeight="1">
      <c r="A130" s="51"/>
      <c r="B130" s="51"/>
      <c r="C130" s="51"/>
      <c r="D130" s="51"/>
      <c r="E130" s="51"/>
      <c r="F130" s="51"/>
      <c r="G130" s="51"/>
      <c r="H130" s="51"/>
      <c r="I130" s="51"/>
      <c r="J130" s="51"/>
      <c r="K130" s="51"/>
      <c r="L130" s="51"/>
      <c r="M130" s="51"/>
      <c r="N130" s="51"/>
      <c r="O130" s="51"/>
      <c r="P130" s="51"/>
      <c r="Q130" s="51"/>
      <c r="R130" s="51"/>
      <c r="S130" s="51"/>
      <c r="T130" s="51"/>
      <c r="U130" s="51"/>
      <c r="V130" s="51"/>
      <c r="W130" s="51"/>
      <c r="X130" s="51"/>
      <c r="Y130" s="51"/>
    </row>
    <row r="131" spans="1:25" ht="15.75" customHeight="1">
      <c r="A131" s="51"/>
      <c r="B131" s="51"/>
      <c r="C131" s="51"/>
      <c r="D131" s="51"/>
      <c r="E131" s="51"/>
      <c r="F131" s="51"/>
      <c r="G131" s="51"/>
      <c r="H131" s="51"/>
      <c r="I131" s="51"/>
      <c r="J131" s="51"/>
      <c r="K131" s="51"/>
      <c r="L131" s="51"/>
      <c r="M131" s="51"/>
      <c r="N131" s="51"/>
      <c r="O131" s="51"/>
      <c r="P131" s="51"/>
      <c r="Q131" s="51"/>
      <c r="R131" s="51"/>
      <c r="S131" s="51"/>
      <c r="T131" s="51"/>
      <c r="U131" s="51"/>
      <c r="V131" s="51"/>
      <c r="W131" s="51"/>
      <c r="X131" s="51"/>
      <c r="Y131" s="51"/>
    </row>
    <row r="132" spans="1:25" ht="15.75" customHeight="1">
      <c r="A132" s="51"/>
      <c r="B132" s="51"/>
      <c r="C132" s="51"/>
      <c r="D132" s="51"/>
      <c r="E132" s="51"/>
      <c r="F132" s="51"/>
      <c r="G132" s="51"/>
      <c r="H132" s="51"/>
      <c r="I132" s="51"/>
      <c r="J132" s="51"/>
      <c r="K132" s="51"/>
      <c r="L132" s="51"/>
      <c r="M132" s="51"/>
      <c r="N132" s="51"/>
      <c r="O132" s="51"/>
      <c r="P132" s="51"/>
      <c r="Q132" s="51"/>
      <c r="R132" s="51"/>
      <c r="S132" s="51"/>
      <c r="T132" s="51"/>
      <c r="U132" s="51"/>
      <c r="V132" s="51"/>
      <c r="W132" s="51"/>
      <c r="X132" s="51"/>
      <c r="Y132" s="51"/>
    </row>
    <row r="133" spans="1:25" ht="15.75" customHeight="1">
      <c r="A133" s="51"/>
      <c r="B133" s="51"/>
      <c r="C133" s="51"/>
      <c r="D133" s="51"/>
      <c r="E133" s="51"/>
      <c r="F133" s="51"/>
      <c r="G133" s="51"/>
      <c r="H133" s="51"/>
      <c r="I133" s="51"/>
      <c r="J133" s="51"/>
      <c r="K133" s="51"/>
      <c r="L133" s="51"/>
      <c r="M133" s="51"/>
      <c r="N133" s="51"/>
      <c r="O133" s="51"/>
      <c r="P133" s="51"/>
      <c r="Q133" s="51"/>
      <c r="R133" s="51"/>
      <c r="S133" s="51"/>
      <c r="T133" s="51"/>
      <c r="U133" s="51"/>
      <c r="V133" s="51"/>
      <c r="W133" s="51"/>
      <c r="X133" s="51"/>
      <c r="Y133" s="51"/>
    </row>
    <row r="134" spans="1:25" ht="15.75" customHeight="1">
      <c r="A134" s="51"/>
      <c r="B134" s="51"/>
      <c r="C134" s="51"/>
      <c r="D134" s="51"/>
      <c r="E134" s="51"/>
      <c r="F134" s="51"/>
      <c r="G134" s="51"/>
      <c r="H134" s="51"/>
      <c r="I134" s="51"/>
      <c r="J134" s="51"/>
      <c r="K134" s="51"/>
      <c r="L134" s="51"/>
      <c r="M134" s="51"/>
      <c r="N134" s="51"/>
      <c r="O134" s="51"/>
      <c r="P134" s="51"/>
      <c r="Q134" s="51"/>
      <c r="R134" s="51"/>
      <c r="S134" s="51"/>
      <c r="T134" s="51"/>
      <c r="U134" s="51"/>
      <c r="V134" s="51"/>
      <c r="W134" s="51"/>
      <c r="X134" s="51"/>
      <c r="Y134" s="51"/>
    </row>
    <row r="135" spans="1:25" ht="15.75" customHeight="1">
      <c r="A135" s="51"/>
      <c r="B135" s="51"/>
      <c r="C135" s="51"/>
      <c r="D135" s="51"/>
      <c r="E135" s="51"/>
      <c r="F135" s="51"/>
      <c r="G135" s="51"/>
      <c r="H135" s="51"/>
      <c r="I135" s="51"/>
      <c r="J135" s="51"/>
      <c r="K135" s="51"/>
      <c r="L135" s="51"/>
      <c r="M135" s="51"/>
      <c r="N135" s="51"/>
      <c r="O135" s="51"/>
      <c r="P135" s="51"/>
      <c r="Q135" s="51"/>
      <c r="R135" s="51"/>
      <c r="S135" s="51"/>
      <c r="T135" s="51"/>
      <c r="U135" s="51"/>
      <c r="V135" s="51"/>
      <c r="W135" s="51"/>
      <c r="X135" s="51"/>
      <c r="Y135" s="51"/>
    </row>
    <row r="136" spans="1:25" ht="15.75" customHeight="1">
      <c r="A136" s="51"/>
      <c r="B136" s="51"/>
      <c r="C136" s="51"/>
      <c r="D136" s="51"/>
      <c r="E136" s="51"/>
      <c r="F136" s="51"/>
      <c r="G136" s="51"/>
      <c r="H136" s="51"/>
    </row>
    <row r="137" spans="1:25" ht="15.75" customHeight="1"/>
    <row r="138" spans="1:25" ht="15.75" customHeight="1"/>
    <row r="139" spans="1:25" ht="15.75" customHeight="1"/>
    <row r="140" spans="1:25" ht="15.75" customHeight="1"/>
    <row r="141" spans="1:25" ht="15.75" customHeight="1"/>
    <row r="142" spans="1:25" ht="15.75" customHeight="1"/>
    <row r="143" spans="1:25" ht="15.75" customHeight="1"/>
    <row r="144" spans="1:25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995"/>
  <sheetViews>
    <sheetView showGridLines="0" workbookViewId="0">
      <pane ySplit="3" topLeftCell="A4" activePane="bottomLeft" state="frozen"/>
      <selection pane="bottomLeft" activeCell="B5" sqref="B5"/>
    </sheetView>
  </sheetViews>
  <sheetFormatPr defaultColWidth="14.42578125" defaultRowHeight="15" customHeight="1"/>
  <cols>
    <col min="1" max="1" width="18" customWidth="1"/>
    <col min="2" max="26" width="10" customWidth="1"/>
  </cols>
  <sheetData>
    <row r="1" spans="1:11">
      <c r="A1" s="6" t="s">
        <v>60</v>
      </c>
      <c r="B1" s="52"/>
      <c r="C1" s="52"/>
      <c r="D1" s="50"/>
      <c r="E1" s="50"/>
      <c r="F1" s="50"/>
      <c r="G1" s="50"/>
      <c r="H1" s="77"/>
      <c r="I1" s="50"/>
      <c r="J1" s="51"/>
      <c r="K1" s="51"/>
    </row>
    <row r="2" spans="1:11">
      <c r="A2" s="78"/>
      <c r="B2" s="52"/>
      <c r="C2" s="52"/>
      <c r="D2" s="50"/>
      <c r="E2" s="50"/>
      <c r="F2" s="50"/>
      <c r="G2" s="79"/>
      <c r="H2" s="50"/>
      <c r="I2" s="50"/>
      <c r="J2" s="51"/>
      <c r="K2" s="51"/>
    </row>
    <row r="3" spans="1:11" ht="15.75" customHeight="1">
      <c r="A3" s="53" t="s">
        <v>8</v>
      </c>
      <c r="B3" s="54">
        <v>2000</v>
      </c>
      <c r="C3" s="54">
        <v>2001</v>
      </c>
      <c r="D3" s="54">
        <v>2002</v>
      </c>
      <c r="E3" s="54">
        <v>2003</v>
      </c>
      <c r="F3" s="54">
        <v>2004</v>
      </c>
      <c r="G3" s="54">
        <v>2005</v>
      </c>
      <c r="H3" s="54">
        <v>2006</v>
      </c>
      <c r="I3" s="54">
        <v>2007</v>
      </c>
      <c r="J3" s="54">
        <v>2008</v>
      </c>
    </row>
    <row r="4" spans="1:11" ht="15.75" customHeight="1">
      <c r="A4" s="56"/>
      <c r="B4" s="76"/>
      <c r="C4" s="57"/>
      <c r="D4" s="57"/>
      <c r="E4" s="57"/>
      <c r="F4" s="57"/>
      <c r="G4" s="57"/>
      <c r="H4" s="57"/>
      <c r="I4" s="57"/>
      <c r="J4" s="57"/>
    </row>
    <row r="5" spans="1:11" ht="15.75" customHeight="1">
      <c r="A5" s="80" t="s">
        <v>15</v>
      </c>
      <c r="B5" s="81">
        <v>403210757</v>
      </c>
      <c r="C5" s="81">
        <v>309155644</v>
      </c>
      <c r="D5" s="81">
        <v>273849442</v>
      </c>
      <c r="E5" s="81">
        <v>312044389</v>
      </c>
      <c r="F5" s="81">
        <v>460441962</v>
      </c>
      <c r="G5" s="81">
        <v>402728647</v>
      </c>
      <c r="H5" s="81">
        <v>531776269</v>
      </c>
      <c r="I5" s="81">
        <v>404545278</v>
      </c>
      <c r="J5" s="81">
        <v>483040598</v>
      </c>
    </row>
    <row r="6" spans="1:11">
      <c r="A6" s="60" t="s">
        <v>54</v>
      </c>
      <c r="B6" s="69">
        <v>594567</v>
      </c>
      <c r="C6" s="69">
        <v>793730</v>
      </c>
      <c r="D6" s="69">
        <v>3919509</v>
      </c>
      <c r="E6" s="69">
        <v>4063365</v>
      </c>
      <c r="F6" s="69">
        <v>5318628</v>
      </c>
      <c r="G6" s="69">
        <v>4096171</v>
      </c>
      <c r="H6" s="69">
        <v>2898387</v>
      </c>
      <c r="I6" s="65">
        <v>5715130</v>
      </c>
      <c r="J6" s="65">
        <v>3255204</v>
      </c>
    </row>
    <row r="7" spans="1:11">
      <c r="A7" s="60" t="s">
        <v>61</v>
      </c>
      <c r="B7" s="62" t="s">
        <v>17</v>
      </c>
      <c r="C7" s="62" t="s">
        <v>17</v>
      </c>
      <c r="D7" s="62" t="s">
        <v>17</v>
      </c>
      <c r="E7" s="62" t="s">
        <v>17</v>
      </c>
      <c r="F7" s="62" t="s">
        <v>17</v>
      </c>
      <c r="G7" s="62" t="s">
        <v>17</v>
      </c>
      <c r="H7" s="62" t="s">
        <v>17</v>
      </c>
      <c r="I7" s="65">
        <v>27000</v>
      </c>
      <c r="J7" s="65">
        <v>58750</v>
      </c>
    </row>
    <row r="8" spans="1:11">
      <c r="A8" s="60" t="s">
        <v>62</v>
      </c>
      <c r="B8" s="62" t="s">
        <v>17</v>
      </c>
      <c r="C8" s="62" t="s">
        <v>17</v>
      </c>
      <c r="D8" s="62" t="s">
        <v>17</v>
      </c>
      <c r="E8" s="62" t="s">
        <v>17</v>
      </c>
      <c r="F8" s="62" t="s">
        <v>17</v>
      </c>
      <c r="G8" s="62" t="s">
        <v>17</v>
      </c>
      <c r="H8" s="62" t="s">
        <v>17</v>
      </c>
      <c r="I8" s="62" t="s">
        <v>17</v>
      </c>
      <c r="J8" s="65">
        <v>132387</v>
      </c>
    </row>
    <row r="9" spans="1:11">
      <c r="A9" s="60" t="s">
        <v>63</v>
      </c>
      <c r="B9" s="62" t="s">
        <v>17</v>
      </c>
      <c r="C9" s="62" t="s">
        <v>17</v>
      </c>
      <c r="D9" s="62" t="s">
        <v>17</v>
      </c>
      <c r="E9" s="62" t="s">
        <v>17</v>
      </c>
      <c r="F9" s="62" t="s">
        <v>17</v>
      </c>
      <c r="G9" s="62" t="s">
        <v>17</v>
      </c>
      <c r="H9" s="62" t="s">
        <v>17</v>
      </c>
      <c r="I9" s="65">
        <v>2409973</v>
      </c>
      <c r="J9" s="65">
        <v>1244233</v>
      </c>
    </row>
    <row r="10" spans="1:11">
      <c r="A10" s="60" t="s">
        <v>64</v>
      </c>
      <c r="B10" s="62" t="s">
        <v>17</v>
      </c>
      <c r="C10" s="62" t="s">
        <v>17</v>
      </c>
      <c r="D10" s="62" t="s">
        <v>17</v>
      </c>
      <c r="E10" s="62" t="s">
        <v>17</v>
      </c>
      <c r="F10" s="62" t="s">
        <v>17</v>
      </c>
      <c r="G10" s="62" t="s">
        <v>17</v>
      </c>
      <c r="H10" s="62" t="s">
        <v>17</v>
      </c>
      <c r="I10" s="65">
        <v>41609</v>
      </c>
      <c r="J10" s="65">
        <v>118808</v>
      </c>
    </row>
    <row r="11" spans="1:11">
      <c r="A11" s="60" t="s">
        <v>19</v>
      </c>
      <c r="B11" s="62" t="s">
        <v>17</v>
      </c>
      <c r="C11" s="62" t="s">
        <v>17</v>
      </c>
      <c r="D11" s="62" t="s">
        <v>17</v>
      </c>
      <c r="E11" s="62" t="s">
        <v>17</v>
      </c>
      <c r="F11" s="62" t="s">
        <v>17</v>
      </c>
      <c r="G11" s="62" t="s">
        <v>17</v>
      </c>
      <c r="H11" s="62" t="s">
        <v>17</v>
      </c>
      <c r="I11" s="62" t="s">
        <v>17</v>
      </c>
      <c r="J11" s="62" t="s">
        <v>17</v>
      </c>
    </row>
    <row r="12" spans="1:11">
      <c r="A12" s="60" t="s">
        <v>43</v>
      </c>
      <c r="B12" s="62" t="s">
        <v>17</v>
      </c>
      <c r="C12" s="62" t="s">
        <v>17</v>
      </c>
      <c r="D12" s="62" t="s">
        <v>17</v>
      </c>
      <c r="E12" s="62" t="s">
        <v>17</v>
      </c>
      <c r="F12" s="69">
        <v>273390</v>
      </c>
      <c r="G12" s="69">
        <v>1016580</v>
      </c>
      <c r="H12" s="69">
        <v>1403632</v>
      </c>
      <c r="I12" s="65">
        <v>507436</v>
      </c>
      <c r="J12" s="65">
        <v>1289979</v>
      </c>
    </row>
    <row r="13" spans="1:11">
      <c r="A13" s="60" t="s">
        <v>65</v>
      </c>
      <c r="B13" s="62" t="s">
        <v>17</v>
      </c>
      <c r="C13" s="62" t="s">
        <v>17</v>
      </c>
      <c r="D13" s="62" t="s">
        <v>17</v>
      </c>
      <c r="E13" s="62" t="s">
        <v>17</v>
      </c>
      <c r="F13" s="62" t="s">
        <v>17</v>
      </c>
      <c r="G13" s="62" t="s">
        <v>17</v>
      </c>
      <c r="H13" s="62" t="s">
        <v>17</v>
      </c>
      <c r="I13" s="65">
        <v>71567</v>
      </c>
      <c r="J13" s="65">
        <v>78692</v>
      </c>
    </row>
    <row r="14" spans="1:11">
      <c r="A14" s="60" t="s">
        <v>20</v>
      </c>
      <c r="B14" s="69">
        <v>700147</v>
      </c>
      <c r="C14" s="62" t="s">
        <v>17</v>
      </c>
      <c r="D14" s="69">
        <v>71157</v>
      </c>
      <c r="E14" s="62" t="s">
        <v>17</v>
      </c>
      <c r="F14" s="62" t="s">
        <v>17</v>
      </c>
      <c r="G14" s="62" t="s">
        <v>17</v>
      </c>
      <c r="H14" s="62" t="s">
        <v>17</v>
      </c>
      <c r="I14" s="65">
        <v>20160</v>
      </c>
      <c r="J14" s="65">
        <v>139636</v>
      </c>
    </row>
    <row r="15" spans="1:11">
      <c r="A15" s="60" t="s">
        <v>66</v>
      </c>
      <c r="B15" s="62" t="s">
        <v>17</v>
      </c>
      <c r="C15" s="62" t="s">
        <v>17</v>
      </c>
      <c r="D15" s="62" t="s">
        <v>17</v>
      </c>
      <c r="E15" s="62" t="s">
        <v>17</v>
      </c>
      <c r="F15" s="62" t="s">
        <v>17</v>
      </c>
      <c r="G15" s="62" t="s">
        <v>17</v>
      </c>
      <c r="H15" s="62" t="s">
        <v>17</v>
      </c>
      <c r="I15" s="65">
        <v>359369</v>
      </c>
      <c r="J15" s="65">
        <v>445030</v>
      </c>
    </row>
    <row r="16" spans="1:11" ht="15.75" customHeight="1">
      <c r="A16" s="60" t="s">
        <v>21</v>
      </c>
      <c r="B16" s="69">
        <v>168053717</v>
      </c>
      <c r="C16" s="69">
        <v>136286659</v>
      </c>
      <c r="D16" s="69">
        <v>115225361</v>
      </c>
      <c r="E16" s="69">
        <v>129267775</v>
      </c>
      <c r="F16" s="69">
        <v>149110993</v>
      </c>
      <c r="G16" s="69">
        <v>47569251</v>
      </c>
      <c r="H16" s="69">
        <v>19996823</v>
      </c>
      <c r="I16" s="65">
        <v>10026624</v>
      </c>
      <c r="J16" s="65">
        <v>10571874</v>
      </c>
    </row>
    <row r="17" spans="1:10" ht="15.75" customHeight="1">
      <c r="A17" s="60" t="s">
        <v>67</v>
      </c>
      <c r="B17" s="62" t="s">
        <v>17</v>
      </c>
      <c r="C17" s="62" t="s">
        <v>17</v>
      </c>
      <c r="D17" s="62" t="s">
        <v>17</v>
      </c>
      <c r="E17" s="62" t="s">
        <v>17</v>
      </c>
      <c r="F17" s="62" t="s">
        <v>17</v>
      </c>
      <c r="G17" s="62" t="s">
        <v>17</v>
      </c>
      <c r="H17" s="62" t="s">
        <v>17</v>
      </c>
      <c r="I17" s="65">
        <v>26366</v>
      </c>
      <c r="J17" s="65">
        <v>111284</v>
      </c>
    </row>
    <row r="18" spans="1:10" ht="15.75" customHeight="1">
      <c r="A18" s="60" t="s">
        <v>22</v>
      </c>
      <c r="B18" s="62">
        <v>1311603</v>
      </c>
      <c r="C18" s="62" t="s">
        <v>17</v>
      </c>
      <c r="D18" s="69">
        <v>2152027</v>
      </c>
      <c r="E18" s="69">
        <v>2392379</v>
      </c>
      <c r="F18" s="69">
        <v>853452</v>
      </c>
      <c r="G18" s="69">
        <v>387468</v>
      </c>
      <c r="H18" s="69">
        <v>3093507</v>
      </c>
      <c r="I18" s="65">
        <v>6644258</v>
      </c>
      <c r="J18" s="65">
        <v>3424646</v>
      </c>
    </row>
    <row r="19" spans="1:10" ht="15.75" customHeight="1">
      <c r="A19" s="60" t="s">
        <v>25</v>
      </c>
      <c r="B19" s="69">
        <v>133479698</v>
      </c>
      <c r="C19" s="69">
        <v>99350462</v>
      </c>
      <c r="D19" s="69">
        <v>131821718</v>
      </c>
      <c r="E19" s="69">
        <v>115898861</v>
      </c>
      <c r="F19" s="69">
        <v>197215431</v>
      </c>
      <c r="G19" s="69">
        <v>257725393</v>
      </c>
      <c r="H19" s="69">
        <v>358600077</v>
      </c>
      <c r="I19" s="65">
        <v>286542731</v>
      </c>
      <c r="J19" s="65">
        <v>261045093</v>
      </c>
    </row>
    <row r="20" spans="1:10" ht="15.75" customHeight="1">
      <c r="A20" s="60" t="s">
        <v>38</v>
      </c>
      <c r="B20" s="62">
        <v>3323378</v>
      </c>
      <c r="C20" s="69">
        <v>3023010</v>
      </c>
      <c r="D20" s="69">
        <v>3004961</v>
      </c>
      <c r="E20" s="69">
        <v>2924777</v>
      </c>
      <c r="F20" s="69">
        <v>9460668</v>
      </c>
      <c r="G20" s="69">
        <v>3016038</v>
      </c>
      <c r="H20" s="69">
        <v>17213755</v>
      </c>
      <c r="I20" s="65">
        <v>1897565</v>
      </c>
      <c r="J20" s="65">
        <v>10359566</v>
      </c>
    </row>
    <row r="21" spans="1:10" ht="15.75" customHeight="1">
      <c r="A21" s="60" t="s">
        <v>23</v>
      </c>
      <c r="B21" s="69">
        <v>97346</v>
      </c>
      <c r="C21" s="69">
        <v>109</v>
      </c>
      <c r="D21" s="62" t="s">
        <v>17</v>
      </c>
      <c r="E21" s="69">
        <v>316</v>
      </c>
      <c r="F21" s="69">
        <v>2767</v>
      </c>
      <c r="G21" s="62" t="s">
        <v>17</v>
      </c>
      <c r="H21" s="62" t="s">
        <v>17</v>
      </c>
      <c r="I21" s="65">
        <v>36122</v>
      </c>
      <c r="J21" s="62" t="s">
        <v>17</v>
      </c>
    </row>
    <row r="22" spans="1:10" ht="15.75" customHeight="1">
      <c r="A22" s="60" t="s">
        <v>68</v>
      </c>
      <c r="B22" s="62" t="s">
        <v>17</v>
      </c>
      <c r="C22" s="62" t="s">
        <v>17</v>
      </c>
      <c r="D22" s="62" t="s">
        <v>17</v>
      </c>
      <c r="E22" s="62" t="s">
        <v>17</v>
      </c>
      <c r="F22" s="62" t="s">
        <v>17</v>
      </c>
      <c r="G22" s="62" t="s">
        <v>17</v>
      </c>
      <c r="H22" s="62" t="s">
        <v>17</v>
      </c>
      <c r="I22" s="62" t="s">
        <v>17</v>
      </c>
      <c r="J22" s="62" t="s">
        <v>17</v>
      </c>
    </row>
    <row r="23" spans="1:10" ht="15.75" customHeight="1">
      <c r="A23" s="60" t="s">
        <v>69</v>
      </c>
      <c r="B23" s="69">
        <v>4607946</v>
      </c>
      <c r="C23" s="69">
        <v>6972127</v>
      </c>
      <c r="D23" s="69">
        <v>581832</v>
      </c>
      <c r="E23" s="69">
        <v>55359</v>
      </c>
      <c r="F23" s="69">
        <v>227113</v>
      </c>
      <c r="G23" s="69">
        <v>156238</v>
      </c>
      <c r="H23" s="69">
        <v>2138655</v>
      </c>
      <c r="I23" s="65">
        <v>1711463</v>
      </c>
      <c r="J23" s="65">
        <v>1055266</v>
      </c>
    </row>
    <row r="24" spans="1:10" ht="15.75" customHeight="1">
      <c r="A24" s="60" t="s">
        <v>70</v>
      </c>
      <c r="B24" s="62" t="s">
        <v>17</v>
      </c>
      <c r="C24" s="62" t="s">
        <v>17</v>
      </c>
      <c r="D24" s="62" t="s">
        <v>17</v>
      </c>
      <c r="E24" s="62" t="s">
        <v>17</v>
      </c>
      <c r="F24" s="62" t="s">
        <v>17</v>
      </c>
      <c r="G24" s="62" t="s">
        <v>17</v>
      </c>
      <c r="H24" s="62" t="s">
        <v>17</v>
      </c>
      <c r="I24" s="65">
        <v>322418</v>
      </c>
      <c r="J24" s="65">
        <v>235034</v>
      </c>
    </row>
    <row r="25" spans="1:10" ht="15.75" customHeight="1">
      <c r="A25" s="60" t="s">
        <v>71</v>
      </c>
      <c r="B25" s="62" t="s">
        <v>17</v>
      </c>
      <c r="C25" s="62" t="s">
        <v>17</v>
      </c>
      <c r="D25" s="62" t="s">
        <v>17</v>
      </c>
      <c r="E25" s="62" t="s">
        <v>17</v>
      </c>
      <c r="F25" s="62" t="s">
        <v>17</v>
      </c>
      <c r="G25" s="62" t="s">
        <v>17</v>
      </c>
      <c r="H25" s="62" t="s">
        <v>17</v>
      </c>
      <c r="I25" s="65">
        <v>124793</v>
      </c>
      <c r="J25" s="65">
        <v>130903</v>
      </c>
    </row>
    <row r="26" spans="1:10" ht="15.75" customHeight="1">
      <c r="A26" s="60" t="s">
        <v>24</v>
      </c>
      <c r="B26" s="62" t="s">
        <v>17</v>
      </c>
      <c r="C26" s="62" t="s">
        <v>17</v>
      </c>
      <c r="D26" s="62" t="s">
        <v>17</v>
      </c>
      <c r="E26" s="62" t="s">
        <v>17</v>
      </c>
      <c r="F26" s="69">
        <v>420000</v>
      </c>
      <c r="G26" s="62" t="s">
        <v>17</v>
      </c>
      <c r="H26" s="62" t="s">
        <v>17</v>
      </c>
      <c r="I26" s="62" t="s">
        <v>17</v>
      </c>
      <c r="J26" s="62" t="s">
        <v>17</v>
      </c>
    </row>
    <row r="27" spans="1:10" ht="15.75" customHeight="1">
      <c r="A27" s="60" t="s">
        <v>44</v>
      </c>
      <c r="B27" s="62" t="s">
        <v>17</v>
      </c>
      <c r="C27" s="62" t="s">
        <v>17</v>
      </c>
      <c r="D27" s="62" t="s">
        <v>17</v>
      </c>
      <c r="E27" s="69">
        <v>362054</v>
      </c>
      <c r="F27" s="62" t="s">
        <v>17</v>
      </c>
      <c r="G27" s="62" t="s">
        <v>17</v>
      </c>
      <c r="H27" s="69">
        <v>152175</v>
      </c>
      <c r="I27" s="65">
        <v>215407</v>
      </c>
      <c r="J27" s="65">
        <v>348325</v>
      </c>
    </row>
    <row r="28" spans="1:10" ht="15.75" customHeight="1">
      <c r="A28" s="60" t="s">
        <v>72</v>
      </c>
      <c r="B28" s="62" t="s">
        <v>17</v>
      </c>
      <c r="C28" s="62" t="s">
        <v>17</v>
      </c>
      <c r="D28" s="62" t="s">
        <v>17</v>
      </c>
      <c r="E28" s="62" t="s">
        <v>17</v>
      </c>
      <c r="F28" s="62" t="s">
        <v>17</v>
      </c>
      <c r="G28" s="62" t="s">
        <v>17</v>
      </c>
      <c r="H28" s="62" t="s">
        <v>17</v>
      </c>
      <c r="I28" s="62" t="s">
        <v>17</v>
      </c>
      <c r="J28" s="65">
        <v>90528</v>
      </c>
    </row>
    <row r="29" spans="1:10" ht="15.75" customHeight="1">
      <c r="A29" s="60" t="s">
        <v>73</v>
      </c>
      <c r="B29" s="62" t="s">
        <v>17</v>
      </c>
      <c r="C29" s="62" t="s">
        <v>17</v>
      </c>
      <c r="D29" s="62" t="s">
        <v>17</v>
      </c>
      <c r="E29" s="62" t="s">
        <v>17</v>
      </c>
      <c r="F29" s="62" t="s">
        <v>17</v>
      </c>
      <c r="G29" s="62" t="s">
        <v>17</v>
      </c>
      <c r="H29" s="62" t="s">
        <v>17</v>
      </c>
      <c r="I29" s="65">
        <v>682480</v>
      </c>
      <c r="J29" s="65">
        <v>1026318</v>
      </c>
    </row>
    <row r="30" spans="1:10" ht="15.75" customHeight="1">
      <c r="A30" s="60" t="s">
        <v>26</v>
      </c>
      <c r="B30" s="62">
        <v>8969</v>
      </c>
      <c r="C30" s="62" t="s">
        <v>17</v>
      </c>
      <c r="D30" s="69">
        <v>2</v>
      </c>
      <c r="E30" s="69">
        <v>85902</v>
      </c>
      <c r="F30" s="69">
        <v>2696</v>
      </c>
      <c r="G30" s="62" t="s">
        <v>17</v>
      </c>
      <c r="H30" s="62" t="s">
        <v>17</v>
      </c>
      <c r="I30" s="62" t="s">
        <v>17</v>
      </c>
      <c r="J30" s="62" t="s">
        <v>17</v>
      </c>
    </row>
    <row r="31" spans="1:10" ht="15.75" customHeight="1">
      <c r="A31" s="60" t="s">
        <v>74</v>
      </c>
      <c r="B31" s="62" t="s">
        <v>17</v>
      </c>
      <c r="C31" s="62" t="s">
        <v>17</v>
      </c>
      <c r="D31" s="62" t="s">
        <v>17</v>
      </c>
      <c r="E31" s="62" t="s">
        <v>17</v>
      </c>
      <c r="F31" s="62" t="s">
        <v>17</v>
      </c>
      <c r="G31" s="62" t="s">
        <v>17</v>
      </c>
      <c r="H31" s="62" t="s">
        <v>17</v>
      </c>
      <c r="I31" s="65">
        <v>75291</v>
      </c>
      <c r="J31" s="65">
        <v>734607</v>
      </c>
    </row>
    <row r="32" spans="1:10" ht="15.75" customHeight="1">
      <c r="A32" s="60" t="s">
        <v>75</v>
      </c>
      <c r="B32" s="62" t="s">
        <v>17</v>
      </c>
      <c r="C32" s="62" t="s">
        <v>17</v>
      </c>
      <c r="D32" s="62" t="s">
        <v>17</v>
      </c>
      <c r="E32" s="62" t="s">
        <v>17</v>
      </c>
      <c r="F32" s="62" t="s">
        <v>17</v>
      </c>
      <c r="G32" s="62" t="s">
        <v>17</v>
      </c>
      <c r="H32" s="62" t="s">
        <v>17</v>
      </c>
      <c r="I32" s="62" t="s">
        <v>17</v>
      </c>
      <c r="J32" s="65">
        <v>247630</v>
      </c>
    </row>
    <row r="33" spans="1:10" ht="15.75" customHeight="1">
      <c r="A33" s="60" t="s">
        <v>45</v>
      </c>
      <c r="B33" s="69">
        <v>4777472</v>
      </c>
      <c r="C33" s="69">
        <v>3938359</v>
      </c>
      <c r="D33" s="69">
        <v>797090</v>
      </c>
      <c r="E33" s="69">
        <v>10051142</v>
      </c>
      <c r="F33" s="69">
        <v>14394930</v>
      </c>
      <c r="G33" s="69">
        <v>13931321</v>
      </c>
      <c r="H33" s="69">
        <v>15684332</v>
      </c>
      <c r="I33" s="65">
        <v>13226406</v>
      </c>
      <c r="J33" s="65">
        <v>14765005</v>
      </c>
    </row>
    <row r="34" spans="1:10" ht="15.75" customHeight="1">
      <c r="A34" s="60" t="s">
        <v>27</v>
      </c>
      <c r="B34" s="69">
        <v>18339876</v>
      </c>
      <c r="C34" s="69">
        <v>16151324</v>
      </c>
      <c r="D34" s="69">
        <v>437180</v>
      </c>
      <c r="E34" s="69">
        <v>4598261</v>
      </c>
      <c r="F34" s="69">
        <v>25893593</v>
      </c>
      <c r="G34" s="69">
        <v>13494682</v>
      </c>
      <c r="H34" s="69">
        <v>12994052</v>
      </c>
      <c r="I34" s="65">
        <v>15759096</v>
      </c>
      <c r="J34" s="65">
        <v>61544738</v>
      </c>
    </row>
    <row r="35" spans="1:10" ht="15.75" customHeight="1">
      <c r="A35" s="60" t="s">
        <v>46</v>
      </c>
      <c r="B35" s="62">
        <v>991371</v>
      </c>
      <c r="C35" s="69">
        <v>1598273</v>
      </c>
      <c r="D35" s="69">
        <v>484525</v>
      </c>
      <c r="E35" s="69">
        <v>9786347</v>
      </c>
      <c r="F35" s="69">
        <v>12585241</v>
      </c>
      <c r="G35" s="69">
        <v>15007242</v>
      </c>
      <c r="H35" s="69">
        <v>30582293</v>
      </c>
      <c r="I35" s="65">
        <v>14553644</v>
      </c>
      <c r="J35" s="65">
        <v>22033842</v>
      </c>
    </row>
    <row r="36" spans="1:10" ht="15.75" customHeight="1">
      <c r="A36" s="60" t="s">
        <v>51</v>
      </c>
      <c r="B36" s="62">
        <v>18141</v>
      </c>
      <c r="C36" s="69">
        <v>142605</v>
      </c>
      <c r="D36" s="69">
        <v>424378</v>
      </c>
      <c r="E36" s="69">
        <v>116338</v>
      </c>
      <c r="F36" s="69">
        <v>230296</v>
      </c>
      <c r="G36" s="69">
        <v>545152</v>
      </c>
      <c r="H36" s="69">
        <v>273037</v>
      </c>
      <c r="I36" s="65">
        <v>556045</v>
      </c>
      <c r="J36" s="65">
        <v>1549726</v>
      </c>
    </row>
    <row r="37" spans="1:10" ht="15.75" customHeight="1">
      <c r="A37" s="60" t="s">
        <v>28</v>
      </c>
      <c r="B37" s="62" t="s">
        <v>17</v>
      </c>
      <c r="C37" s="62" t="s">
        <v>17</v>
      </c>
      <c r="D37" s="62" t="s">
        <v>17</v>
      </c>
      <c r="E37" s="62" t="s">
        <v>17</v>
      </c>
      <c r="F37" s="69">
        <v>73046</v>
      </c>
      <c r="G37" s="69">
        <v>577191</v>
      </c>
      <c r="H37" s="69">
        <v>1121811</v>
      </c>
      <c r="I37" s="65">
        <v>499990</v>
      </c>
      <c r="J37" s="62" t="s">
        <v>17</v>
      </c>
    </row>
    <row r="38" spans="1:10" ht="15.75" customHeight="1">
      <c r="A38" s="60" t="s">
        <v>16</v>
      </c>
      <c r="B38" s="62" t="s">
        <v>17</v>
      </c>
      <c r="C38" s="62" t="s">
        <v>17</v>
      </c>
      <c r="D38" s="62" t="s">
        <v>17</v>
      </c>
      <c r="E38" s="62" t="s">
        <v>17</v>
      </c>
      <c r="F38" s="62" t="s">
        <v>17</v>
      </c>
      <c r="G38" s="62" t="s">
        <v>17</v>
      </c>
      <c r="H38" s="62" t="s">
        <v>17</v>
      </c>
      <c r="I38" s="62" t="s">
        <v>17</v>
      </c>
      <c r="J38" s="62" t="s">
        <v>17</v>
      </c>
    </row>
    <row r="39" spans="1:10" ht="15.75" customHeight="1">
      <c r="A39" s="60" t="s">
        <v>42</v>
      </c>
      <c r="B39" s="62" t="s">
        <v>17</v>
      </c>
      <c r="C39" s="69">
        <v>15</v>
      </c>
      <c r="D39" s="69">
        <v>5517</v>
      </c>
      <c r="E39" s="69">
        <v>359762</v>
      </c>
      <c r="F39" s="69">
        <v>45773</v>
      </c>
      <c r="G39" s="69">
        <v>29175</v>
      </c>
      <c r="H39" s="69">
        <v>2829</v>
      </c>
      <c r="I39" s="65">
        <v>7071</v>
      </c>
      <c r="J39" s="65">
        <v>3603</v>
      </c>
    </row>
    <row r="40" spans="1:10" ht="15.75" customHeight="1">
      <c r="A40" s="60" t="s">
        <v>47</v>
      </c>
      <c r="B40" s="62">
        <v>12512</v>
      </c>
      <c r="C40" s="62" t="s">
        <v>17</v>
      </c>
      <c r="D40" s="62" t="s">
        <v>17</v>
      </c>
      <c r="E40" s="62" t="s">
        <v>17</v>
      </c>
      <c r="F40" s="69">
        <v>3020</v>
      </c>
      <c r="G40" s="62" t="s">
        <v>17</v>
      </c>
      <c r="H40" s="62" t="s">
        <v>17</v>
      </c>
      <c r="I40" s="65">
        <v>28950</v>
      </c>
      <c r="J40" s="62" t="s">
        <v>17</v>
      </c>
    </row>
    <row r="41" spans="1:10" ht="15.75" customHeight="1">
      <c r="A41" s="60" t="s">
        <v>76</v>
      </c>
      <c r="B41" s="62" t="s">
        <v>17</v>
      </c>
      <c r="C41" s="62" t="s">
        <v>17</v>
      </c>
      <c r="D41" s="62" t="s">
        <v>17</v>
      </c>
      <c r="E41" s="62" t="s">
        <v>17</v>
      </c>
      <c r="F41" s="62" t="s">
        <v>17</v>
      </c>
      <c r="G41" s="62" t="s">
        <v>17</v>
      </c>
      <c r="H41" s="62" t="s">
        <v>17</v>
      </c>
      <c r="I41" s="62" t="s">
        <v>17</v>
      </c>
      <c r="J41" s="65">
        <v>13267</v>
      </c>
    </row>
    <row r="42" spans="1:10" ht="15.75" customHeight="1">
      <c r="A42" s="60" t="s">
        <v>39</v>
      </c>
      <c r="B42" s="62">
        <v>478</v>
      </c>
      <c r="C42" s="62" t="s">
        <v>17</v>
      </c>
      <c r="D42" s="69">
        <v>71904</v>
      </c>
      <c r="E42" s="69">
        <v>38011</v>
      </c>
      <c r="F42" s="69">
        <v>80712</v>
      </c>
      <c r="G42" s="69">
        <v>10511</v>
      </c>
      <c r="H42" s="69">
        <v>335048</v>
      </c>
      <c r="I42" s="65">
        <v>160558</v>
      </c>
      <c r="J42" s="65">
        <v>335480</v>
      </c>
    </row>
    <row r="43" spans="1:10" ht="15.75" customHeight="1">
      <c r="A43" s="60" t="s">
        <v>77</v>
      </c>
      <c r="B43" s="62" t="s">
        <v>17</v>
      </c>
      <c r="C43" s="62" t="s">
        <v>17</v>
      </c>
      <c r="D43" s="62" t="s">
        <v>17</v>
      </c>
      <c r="E43" s="62" t="s">
        <v>17</v>
      </c>
      <c r="F43" s="62" t="s">
        <v>17</v>
      </c>
      <c r="G43" s="62" t="s">
        <v>17</v>
      </c>
      <c r="H43" s="62" t="s">
        <v>17</v>
      </c>
      <c r="I43" s="62" t="s">
        <v>17</v>
      </c>
      <c r="J43" s="65">
        <v>222534</v>
      </c>
    </row>
    <row r="44" spans="1:10" ht="15.75" customHeight="1">
      <c r="A44" s="60" t="s">
        <v>48</v>
      </c>
      <c r="B44" s="69">
        <v>477708</v>
      </c>
      <c r="C44" s="69">
        <v>929633</v>
      </c>
      <c r="D44" s="69">
        <v>30053</v>
      </c>
      <c r="E44" s="69">
        <v>82093</v>
      </c>
      <c r="F44" s="69">
        <v>49822</v>
      </c>
      <c r="G44" s="69">
        <v>115541</v>
      </c>
      <c r="H44" s="69">
        <v>76148</v>
      </c>
      <c r="I44" s="65">
        <v>19477</v>
      </c>
      <c r="J44" s="65">
        <v>133286</v>
      </c>
    </row>
    <row r="45" spans="1:10" ht="15.75" customHeight="1">
      <c r="A45" s="60" t="s">
        <v>40</v>
      </c>
      <c r="B45" s="69">
        <v>45420770</v>
      </c>
      <c r="C45" s="69">
        <v>25660381</v>
      </c>
      <c r="D45" s="69">
        <v>386594</v>
      </c>
      <c r="E45" s="69">
        <v>21802345</v>
      </c>
      <c r="F45" s="69">
        <v>27096477</v>
      </c>
      <c r="G45" s="69">
        <v>26474217</v>
      </c>
      <c r="H45" s="69">
        <v>29764192</v>
      </c>
      <c r="I45" s="65">
        <v>19251332</v>
      </c>
      <c r="J45" s="65">
        <v>48942254</v>
      </c>
    </row>
    <row r="46" spans="1:10" ht="15.75" customHeight="1">
      <c r="A46" s="60" t="s">
        <v>78</v>
      </c>
      <c r="B46" s="62" t="s">
        <v>17</v>
      </c>
      <c r="C46" s="62" t="s">
        <v>17</v>
      </c>
      <c r="D46" s="62" t="s">
        <v>17</v>
      </c>
      <c r="E46" s="62" t="s">
        <v>17</v>
      </c>
      <c r="F46" s="62" t="s">
        <v>17</v>
      </c>
      <c r="G46" s="62" t="s">
        <v>17</v>
      </c>
      <c r="H46" s="62" t="s">
        <v>17</v>
      </c>
      <c r="I46" s="65">
        <v>258741</v>
      </c>
      <c r="J46" s="65">
        <v>321200</v>
      </c>
    </row>
    <row r="47" spans="1:10" ht="15.75" customHeight="1">
      <c r="A47" s="60" t="s">
        <v>79</v>
      </c>
      <c r="B47" s="62" t="s">
        <v>17</v>
      </c>
      <c r="C47" s="62" t="s">
        <v>17</v>
      </c>
      <c r="D47" s="62" t="s">
        <v>17</v>
      </c>
      <c r="E47" s="62" t="s">
        <v>17</v>
      </c>
      <c r="F47" s="62" t="s">
        <v>17</v>
      </c>
      <c r="G47" s="62" t="s">
        <v>17</v>
      </c>
      <c r="H47" s="62" t="s">
        <v>17</v>
      </c>
      <c r="I47" s="62" t="s">
        <v>17</v>
      </c>
      <c r="J47" s="65">
        <v>1408623</v>
      </c>
    </row>
    <row r="48" spans="1:10" ht="15.75" customHeight="1">
      <c r="A48" s="60" t="s">
        <v>80</v>
      </c>
      <c r="B48" s="62" t="s">
        <v>17</v>
      </c>
      <c r="C48" s="62" t="s">
        <v>17</v>
      </c>
      <c r="D48" s="62" t="s">
        <v>17</v>
      </c>
      <c r="E48" s="62" t="s">
        <v>17</v>
      </c>
      <c r="F48" s="62" t="s">
        <v>17</v>
      </c>
      <c r="G48" s="62" t="s">
        <v>17</v>
      </c>
      <c r="H48" s="62" t="s">
        <v>17</v>
      </c>
      <c r="I48" s="65">
        <v>772585</v>
      </c>
      <c r="J48" s="65">
        <v>1385233</v>
      </c>
    </row>
    <row r="49" spans="1:10" ht="15.75" customHeight="1">
      <c r="A49" s="60" t="s">
        <v>81</v>
      </c>
      <c r="B49" s="62" t="s">
        <v>17</v>
      </c>
      <c r="C49" s="62" t="s">
        <v>17</v>
      </c>
      <c r="D49" s="62" t="s">
        <v>17</v>
      </c>
      <c r="E49" s="62" t="s">
        <v>17</v>
      </c>
      <c r="F49" s="62" t="s">
        <v>17</v>
      </c>
      <c r="G49" s="62" t="s">
        <v>17</v>
      </c>
      <c r="H49" s="62" t="s">
        <v>17</v>
      </c>
      <c r="I49" s="62" t="s">
        <v>17</v>
      </c>
      <c r="J49" s="65">
        <v>102045</v>
      </c>
    </row>
    <row r="50" spans="1:10" ht="15.75" customHeight="1">
      <c r="A50" s="60" t="s">
        <v>29</v>
      </c>
      <c r="B50" s="62">
        <v>56682</v>
      </c>
      <c r="C50" s="69">
        <v>25026</v>
      </c>
      <c r="D50" s="69">
        <v>1264868</v>
      </c>
      <c r="E50" s="69">
        <v>146956</v>
      </c>
      <c r="F50" s="69">
        <v>1166810</v>
      </c>
      <c r="G50" s="69">
        <v>48952</v>
      </c>
      <c r="H50" s="69">
        <v>896910</v>
      </c>
      <c r="I50" s="65">
        <v>35895</v>
      </c>
      <c r="J50" s="65">
        <v>127980</v>
      </c>
    </row>
    <row r="51" spans="1:10" ht="15.75" customHeight="1">
      <c r="A51" s="60" t="s">
        <v>82</v>
      </c>
      <c r="B51" s="62" t="s">
        <v>17</v>
      </c>
      <c r="C51" s="62" t="s">
        <v>17</v>
      </c>
      <c r="D51" s="62" t="s">
        <v>17</v>
      </c>
      <c r="E51" s="62" t="s">
        <v>17</v>
      </c>
      <c r="F51" s="62" t="s">
        <v>17</v>
      </c>
      <c r="G51" s="62" t="s">
        <v>17</v>
      </c>
      <c r="H51" s="62" t="s">
        <v>17</v>
      </c>
      <c r="I51" s="62" t="s">
        <v>17</v>
      </c>
      <c r="J51" s="65">
        <v>100048</v>
      </c>
    </row>
    <row r="52" spans="1:10" ht="15.75" customHeight="1">
      <c r="A52" s="60" t="s">
        <v>18</v>
      </c>
      <c r="B52" s="62" t="s">
        <v>17</v>
      </c>
      <c r="C52" s="62" t="s">
        <v>17</v>
      </c>
      <c r="D52" s="62" t="s">
        <v>17</v>
      </c>
      <c r="E52" s="62" t="s">
        <v>17</v>
      </c>
      <c r="F52" s="62" t="s">
        <v>17</v>
      </c>
      <c r="G52" s="62" t="s">
        <v>17</v>
      </c>
      <c r="H52" s="62" t="s">
        <v>17</v>
      </c>
      <c r="I52" s="62" t="s">
        <v>17</v>
      </c>
      <c r="J52" s="62" t="s">
        <v>17</v>
      </c>
    </row>
    <row r="53" spans="1:10" ht="15.75" customHeight="1">
      <c r="A53" s="60" t="s">
        <v>56</v>
      </c>
      <c r="B53" s="69">
        <v>11091871</v>
      </c>
      <c r="C53" s="62" t="s">
        <v>17</v>
      </c>
      <c r="D53" s="69">
        <v>45972</v>
      </c>
      <c r="E53" s="69">
        <v>410850</v>
      </c>
      <c r="F53" s="69">
        <v>615706</v>
      </c>
      <c r="G53" s="69">
        <v>797649</v>
      </c>
      <c r="H53" s="69">
        <v>1014124</v>
      </c>
      <c r="I53" s="65">
        <v>1272239</v>
      </c>
      <c r="J53" s="65">
        <v>2158576</v>
      </c>
    </row>
    <row r="54" spans="1:10" ht="15.75" customHeight="1">
      <c r="A54" s="60" t="s">
        <v>57</v>
      </c>
      <c r="B54" s="69">
        <f>24544+46020+490+107552+282412+115154+16174+32934+99492</f>
        <v>724772</v>
      </c>
      <c r="C54" s="69">
        <f>353900+2000+154523+78070+1200+28992+22529+55530+218484+10243101+355303+17000+23450+22146+19190+21850+28265+58290</f>
        <v>11703823</v>
      </c>
      <c r="D54" s="69">
        <f>782+1330+28+2643+30+9426+34700+37211+197+366923+599+2715+55+1086+5565</f>
        <v>463290</v>
      </c>
      <c r="E54" s="69">
        <v>7079517</v>
      </c>
      <c r="F54" s="69">
        <f>16643+10401+61756+173248+120339+61026+427469+25149+23537+241+79513+265979+19035+271507+62897+602077+119008+35921+43053+21369+1184915+92912+121430+505638+41469+51772+792305</f>
        <v>5230609</v>
      </c>
      <c r="G54" s="69">
        <f>23493+5433+225372+221952+221572+111473+239876+59829+8894+116359+67085+28886+23557+38839+1015298+283036+53481+86310+1303139+21329+777642+115839+46759+82545+2629105</f>
        <v>7807103</v>
      </c>
      <c r="H54" s="69">
        <f>127874+389945+169596+146231+286363+203446+306049+112849+64378+640083+98111+199+12115+82566+431583+58026+102210+6000000+907909+164881+154251+242047+1571556+94756+722448+358113+249743+29141+210028+54545+771048+2297638</f>
        <v>17059728</v>
      </c>
      <c r="I54" s="65">
        <v>1192677</v>
      </c>
      <c r="J54" s="65">
        <f>188333+568624+305732+1554310</f>
        <v>2616999</v>
      </c>
    </row>
    <row r="55" spans="1:10" ht="15.75" customHeight="1">
      <c r="A55" s="60" t="s">
        <v>49</v>
      </c>
      <c r="B55" s="69">
        <v>456945</v>
      </c>
      <c r="C55" s="69">
        <v>1104946</v>
      </c>
      <c r="D55" s="69">
        <v>64162</v>
      </c>
      <c r="E55" s="69">
        <v>225181</v>
      </c>
      <c r="F55" s="69">
        <v>1613645</v>
      </c>
      <c r="G55" s="69">
        <v>160324</v>
      </c>
      <c r="H55" s="69">
        <v>112318</v>
      </c>
      <c r="I55" s="65">
        <v>300736</v>
      </c>
      <c r="J55" s="65">
        <v>515349</v>
      </c>
    </row>
    <row r="56" spans="1:10" ht="15.75" customHeight="1">
      <c r="A56" s="60" t="s">
        <v>30</v>
      </c>
      <c r="B56" s="62" t="s">
        <v>17</v>
      </c>
      <c r="C56" s="62" t="s">
        <v>17</v>
      </c>
      <c r="D56" s="62" t="s">
        <v>17</v>
      </c>
      <c r="E56" s="62" t="s">
        <v>17</v>
      </c>
      <c r="F56" s="62" t="s">
        <v>17</v>
      </c>
      <c r="G56" s="62" t="s">
        <v>17</v>
      </c>
      <c r="H56" s="62" t="s">
        <v>17</v>
      </c>
      <c r="I56" s="62" t="s">
        <v>17</v>
      </c>
      <c r="J56" s="62" t="s">
        <v>17</v>
      </c>
    </row>
    <row r="57" spans="1:10" ht="15.75" customHeight="1">
      <c r="A57" s="60" t="s">
        <v>31</v>
      </c>
      <c r="B57" s="69">
        <v>3608509</v>
      </c>
      <c r="C57" s="62" t="s">
        <v>17</v>
      </c>
      <c r="D57" s="69">
        <v>2200</v>
      </c>
      <c r="E57" s="69">
        <v>497989</v>
      </c>
      <c r="F57" s="69">
        <v>4365894</v>
      </c>
      <c r="G57" s="69">
        <v>4561629</v>
      </c>
      <c r="H57" s="69">
        <v>7279645</v>
      </c>
      <c r="I57" s="65">
        <v>6739152</v>
      </c>
      <c r="J57" s="65">
        <v>5123329</v>
      </c>
    </row>
    <row r="58" spans="1:10" ht="15.75" customHeight="1">
      <c r="A58" s="60" t="s">
        <v>32</v>
      </c>
      <c r="B58" s="62" t="s">
        <v>17</v>
      </c>
      <c r="C58" s="62" t="s">
        <v>17</v>
      </c>
      <c r="D58" s="69">
        <v>234079</v>
      </c>
      <c r="E58" s="69">
        <v>229328</v>
      </c>
      <c r="F58" s="69">
        <v>36879</v>
      </c>
      <c r="G58" s="62" t="s">
        <v>17</v>
      </c>
      <c r="H58" s="69">
        <v>1824760</v>
      </c>
      <c r="I58" s="62" t="s">
        <v>17</v>
      </c>
      <c r="J58" s="62" t="s">
        <v>17</v>
      </c>
    </row>
    <row r="59" spans="1:10" ht="15.75" customHeight="1">
      <c r="A59" s="60" t="s">
        <v>83</v>
      </c>
      <c r="B59" s="62" t="s">
        <v>17</v>
      </c>
      <c r="C59" s="62" t="s">
        <v>17</v>
      </c>
      <c r="D59" s="62" t="s">
        <v>17</v>
      </c>
      <c r="E59" s="62" t="s">
        <v>17</v>
      </c>
      <c r="F59" s="62" t="s">
        <v>17</v>
      </c>
      <c r="G59" s="62" t="s">
        <v>17</v>
      </c>
      <c r="H59" s="62" t="s">
        <v>17</v>
      </c>
      <c r="I59" s="65">
        <v>1668955</v>
      </c>
      <c r="J59" s="65">
        <v>1624718</v>
      </c>
    </row>
    <row r="60" spans="1:10" ht="15.75" customHeight="1">
      <c r="A60" s="60" t="s">
        <v>50</v>
      </c>
      <c r="B60" s="62" t="s">
        <v>17</v>
      </c>
      <c r="C60" s="62" t="s">
        <v>17</v>
      </c>
      <c r="D60" s="62" t="s">
        <v>17</v>
      </c>
      <c r="E60" s="62" t="s">
        <v>17</v>
      </c>
      <c r="F60" s="69">
        <v>4725</v>
      </c>
      <c r="G60" s="62" t="s">
        <v>17</v>
      </c>
      <c r="H60" s="62" t="s">
        <v>17</v>
      </c>
      <c r="I60" s="62" t="s">
        <v>17</v>
      </c>
      <c r="J60" s="65">
        <v>217</v>
      </c>
    </row>
    <row r="61" spans="1:10" ht="15.75" customHeight="1">
      <c r="A61" s="60" t="s">
        <v>33</v>
      </c>
      <c r="B61" s="62" t="s">
        <v>17</v>
      </c>
      <c r="C61" s="62" t="s">
        <v>17</v>
      </c>
      <c r="D61" s="62" t="s">
        <v>17</v>
      </c>
      <c r="E61" s="62" t="s">
        <v>17</v>
      </c>
      <c r="F61" s="69">
        <v>56206</v>
      </c>
      <c r="G61" s="62" t="s">
        <v>17</v>
      </c>
      <c r="H61" s="62" t="s">
        <v>17</v>
      </c>
      <c r="I61" s="62" t="s">
        <v>17</v>
      </c>
      <c r="J61" s="62" t="s">
        <v>17</v>
      </c>
    </row>
    <row r="62" spans="1:10" ht="15.75" customHeight="1">
      <c r="A62" s="60" t="s">
        <v>84</v>
      </c>
      <c r="B62" s="62" t="s">
        <v>17</v>
      </c>
      <c r="C62" s="62" t="s">
        <v>17</v>
      </c>
      <c r="D62" s="62" t="s">
        <v>17</v>
      </c>
      <c r="E62" s="62" t="s">
        <v>17</v>
      </c>
      <c r="F62" s="62" t="s">
        <v>17</v>
      </c>
      <c r="G62" s="62" t="s">
        <v>17</v>
      </c>
      <c r="H62" s="62" t="s">
        <v>17</v>
      </c>
      <c r="I62" s="65">
        <v>144861</v>
      </c>
      <c r="J62" s="65">
        <v>237278</v>
      </c>
    </row>
    <row r="63" spans="1:10" ht="15.75" customHeight="1">
      <c r="A63" s="60" t="s">
        <v>85</v>
      </c>
      <c r="B63" s="62" t="s">
        <v>17</v>
      </c>
      <c r="C63" s="62" t="s">
        <v>17</v>
      </c>
      <c r="D63" s="62" t="s">
        <v>17</v>
      </c>
      <c r="E63" s="62" t="s">
        <v>17</v>
      </c>
      <c r="F63" s="62" t="s">
        <v>17</v>
      </c>
      <c r="G63" s="62" t="s">
        <v>17</v>
      </c>
      <c r="H63" s="62" t="s">
        <v>17</v>
      </c>
      <c r="I63" s="65">
        <v>198846</v>
      </c>
      <c r="J63" s="65">
        <v>228608</v>
      </c>
    </row>
    <row r="64" spans="1:10" ht="15.75" customHeight="1">
      <c r="A64" s="60" t="s">
        <v>55</v>
      </c>
      <c r="B64" s="69">
        <v>145664</v>
      </c>
      <c r="C64" s="69">
        <v>74929</v>
      </c>
      <c r="D64" s="62" t="s">
        <v>17</v>
      </c>
      <c r="E64" s="69">
        <v>142099</v>
      </c>
      <c r="F64" s="69">
        <v>641261</v>
      </c>
      <c r="G64" s="69">
        <v>1230158</v>
      </c>
      <c r="H64" s="69">
        <v>1461755</v>
      </c>
      <c r="I64" s="65">
        <v>1034336</v>
      </c>
      <c r="J64" s="65">
        <v>1098155</v>
      </c>
    </row>
    <row r="65" spans="1:11" ht="15.75" customHeight="1">
      <c r="A65" s="60" t="s">
        <v>41</v>
      </c>
      <c r="B65" s="62">
        <v>59084</v>
      </c>
      <c r="C65" s="69">
        <v>5925</v>
      </c>
      <c r="D65" s="69">
        <v>1055763</v>
      </c>
      <c r="E65" s="69">
        <v>13675</v>
      </c>
      <c r="F65" s="69">
        <v>1642</v>
      </c>
      <c r="G65" s="69">
        <v>790</v>
      </c>
      <c r="H65" s="69">
        <v>780</v>
      </c>
      <c r="I65" s="65">
        <v>91</v>
      </c>
      <c r="J65" s="65">
        <v>1015251</v>
      </c>
    </row>
    <row r="66" spans="1:11" ht="15.75" customHeight="1">
      <c r="A66" s="60" t="s">
        <v>86</v>
      </c>
      <c r="B66" s="62" t="s">
        <v>17</v>
      </c>
      <c r="C66" s="62" t="s">
        <v>17</v>
      </c>
      <c r="D66" s="62" t="s">
        <v>17</v>
      </c>
      <c r="E66" s="62" t="s">
        <v>17</v>
      </c>
      <c r="F66" s="62" t="s">
        <v>17</v>
      </c>
      <c r="G66" s="62" t="s">
        <v>17</v>
      </c>
      <c r="H66" s="62" t="s">
        <v>17</v>
      </c>
      <c r="I66" s="65">
        <v>184300</v>
      </c>
      <c r="J66" s="65">
        <v>6638366</v>
      </c>
    </row>
    <row r="67" spans="1:11" ht="15.75" customHeight="1">
      <c r="A67" s="60" t="s">
        <v>52</v>
      </c>
      <c r="B67" s="62" t="s">
        <v>17</v>
      </c>
      <c r="C67" s="62" t="s">
        <v>17</v>
      </c>
      <c r="D67" s="69">
        <v>8640</v>
      </c>
      <c r="E67" s="69">
        <v>38860</v>
      </c>
      <c r="F67" s="69">
        <v>77533</v>
      </c>
      <c r="G67" s="69">
        <v>1679</v>
      </c>
      <c r="H67" s="69">
        <v>592011</v>
      </c>
      <c r="I67" s="65">
        <v>275039</v>
      </c>
      <c r="J67" s="65">
        <v>114809</v>
      </c>
    </row>
    <row r="68" spans="1:11" ht="15.75" customHeight="1">
      <c r="A68" s="60" t="s">
        <v>87</v>
      </c>
      <c r="B68" s="62">
        <v>6369</v>
      </c>
      <c r="C68" s="69">
        <v>5601</v>
      </c>
      <c r="D68" s="69">
        <v>85161</v>
      </c>
      <c r="E68" s="69">
        <v>110789</v>
      </c>
      <c r="F68" s="69">
        <v>95809</v>
      </c>
      <c r="G68" s="69">
        <v>26493</v>
      </c>
      <c r="H68" s="69">
        <v>17055</v>
      </c>
      <c r="I68" s="65">
        <v>36409</v>
      </c>
      <c r="J68" s="65">
        <v>5337</v>
      </c>
    </row>
    <row r="69" spans="1:11" ht="15.75" customHeight="1">
      <c r="A69" s="60" t="s">
        <v>88</v>
      </c>
      <c r="B69" s="62" t="s">
        <v>17</v>
      </c>
      <c r="C69" s="62" t="s">
        <v>17</v>
      </c>
      <c r="D69" s="62" t="s">
        <v>17</v>
      </c>
      <c r="E69" s="62" t="s">
        <v>17</v>
      </c>
      <c r="F69" s="62" t="s">
        <v>17</v>
      </c>
      <c r="G69" s="62" t="s">
        <v>17</v>
      </c>
      <c r="H69" s="62" t="s">
        <v>17</v>
      </c>
      <c r="I69" s="65">
        <v>302178</v>
      </c>
      <c r="J69" s="65">
        <v>269315</v>
      </c>
    </row>
    <row r="70" spans="1:11" ht="15.75" customHeight="1">
      <c r="A70" s="60" t="s">
        <v>53</v>
      </c>
      <c r="B70" s="62" t="s">
        <v>17</v>
      </c>
      <c r="C70" s="62" t="s">
        <v>17</v>
      </c>
      <c r="D70" s="62" t="s">
        <v>17</v>
      </c>
      <c r="E70" s="69">
        <v>10120</v>
      </c>
      <c r="F70" s="62" t="s">
        <v>17</v>
      </c>
      <c r="G70" s="69">
        <v>37285</v>
      </c>
      <c r="H70" s="62" t="s">
        <v>17</v>
      </c>
      <c r="I70" s="62" t="s">
        <v>17</v>
      </c>
      <c r="J70" s="62" t="s">
        <v>17</v>
      </c>
    </row>
    <row r="71" spans="1:11" ht="15.75" customHeight="1">
      <c r="A71" s="60" t="s">
        <v>89</v>
      </c>
      <c r="B71" s="62" t="s">
        <v>17</v>
      </c>
      <c r="C71" s="62" t="s">
        <v>17</v>
      </c>
      <c r="D71" s="62" t="s">
        <v>17</v>
      </c>
      <c r="E71" s="62" t="s">
        <v>17</v>
      </c>
      <c r="F71" s="62" t="s">
        <v>17</v>
      </c>
      <c r="G71" s="62" t="s">
        <v>17</v>
      </c>
      <c r="H71" s="62" t="s">
        <v>17</v>
      </c>
      <c r="I71" s="65">
        <v>1066902</v>
      </c>
      <c r="J71" s="65">
        <v>3138682</v>
      </c>
    </row>
    <row r="72" spans="1:11" ht="15.75" customHeight="1">
      <c r="A72" s="60" t="s">
        <v>34</v>
      </c>
      <c r="B72" s="69">
        <v>3964241</v>
      </c>
      <c r="C72" s="69">
        <v>1368951</v>
      </c>
      <c r="D72" s="69">
        <v>9878823</v>
      </c>
      <c r="E72" s="69">
        <v>1174053</v>
      </c>
      <c r="F72" s="69">
        <v>2702456</v>
      </c>
      <c r="G72" s="69">
        <v>3447117</v>
      </c>
      <c r="H72" s="69">
        <v>4384978</v>
      </c>
      <c r="I72" s="65">
        <v>5860331</v>
      </c>
      <c r="J72" s="65">
        <v>8564606</v>
      </c>
    </row>
    <row r="73" spans="1:11" ht="15.75" customHeight="1">
      <c r="A73" s="60" t="s">
        <v>35</v>
      </c>
      <c r="B73" s="62">
        <v>880921</v>
      </c>
      <c r="C73" s="69">
        <v>19756</v>
      </c>
      <c r="D73" s="69">
        <v>1332676</v>
      </c>
      <c r="E73" s="69">
        <v>79885</v>
      </c>
      <c r="F73" s="69">
        <v>494739</v>
      </c>
      <c r="G73" s="69">
        <v>457297</v>
      </c>
      <c r="H73" s="69">
        <v>801452</v>
      </c>
      <c r="I73" s="65">
        <v>745925</v>
      </c>
      <c r="J73" s="65">
        <v>206243</v>
      </c>
    </row>
    <row r="74" spans="1:11" ht="15.75" customHeight="1">
      <c r="A74" s="60" t="s">
        <v>90</v>
      </c>
      <c r="B74" s="62" t="s">
        <v>17</v>
      </c>
      <c r="C74" s="62" t="s">
        <v>17</v>
      </c>
      <c r="D74" s="62" t="s">
        <v>17</v>
      </c>
      <c r="E74" s="62" t="s">
        <v>17</v>
      </c>
      <c r="F74" s="62" t="s">
        <v>17</v>
      </c>
      <c r="G74" s="62" t="s">
        <v>17</v>
      </c>
      <c r="H74" s="62" t="s">
        <v>17</v>
      </c>
      <c r="I74" s="65">
        <v>934749</v>
      </c>
      <c r="J74" s="65">
        <v>352103</v>
      </c>
    </row>
    <row r="75" spans="1:11" ht="15.75" customHeight="1">
      <c r="A75" s="82"/>
      <c r="B75" s="83"/>
      <c r="C75" s="84"/>
      <c r="D75" s="84"/>
      <c r="E75" s="84"/>
      <c r="F75" s="84"/>
      <c r="G75" s="84"/>
      <c r="H75" s="84"/>
      <c r="I75" s="84"/>
      <c r="J75" s="84"/>
    </row>
    <row r="76" spans="1:11" ht="15.75" customHeight="1">
      <c r="A76" s="85"/>
      <c r="B76" s="85"/>
      <c r="C76" s="85"/>
      <c r="D76" s="85"/>
      <c r="E76" s="85"/>
      <c r="F76" s="85"/>
      <c r="G76" s="85"/>
      <c r="H76" s="85"/>
      <c r="I76" s="85"/>
      <c r="J76" s="51"/>
      <c r="K76" s="51"/>
    </row>
    <row r="77" spans="1:11" ht="15.75" customHeight="1">
      <c r="A77" s="7" t="s">
        <v>58</v>
      </c>
      <c r="B77" s="76"/>
      <c r="C77" s="85"/>
      <c r="D77" s="85"/>
      <c r="E77" s="86"/>
      <c r="F77" s="86"/>
      <c r="G77" s="85"/>
      <c r="H77" s="85"/>
      <c r="I77" s="85"/>
      <c r="J77" s="51"/>
      <c r="K77" s="51"/>
    </row>
    <row r="78" spans="1:11" ht="15.75" customHeight="1">
      <c r="A78" s="8"/>
      <c r="B78" s="76"/>
      <c r="C78" s="85"/>
      <c r="D78" s="85"/>
      <c r="E78" s="86"/>
      <c r="F78" s="86"/>
      <c r="G78" s="85"/>
      <c r="H78" s="85"/>
      <c r="I78" s="85"/>
      <c r="J78" s="51"/>
      <c r="K78" s="51"/>
    </row>
    <row r="79" spans="1:11" ht="15.75" customHeight="1">
      <c r="A79" s="9" t="s">
        <v>59</v>
      </c>
    </row>
    <row r="80" spans="1:11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995"/>
  <sheetViews>
    <sheetView showGridLines="0" workbookViewId="0">
      <pane ySplit="5" topLeftCell="A6" activePane="bottomLeft" state="frozen"/>
      <selection pane="bottomLeft" activeCell="B7" sqref="B7"/>
    </sheetView>
  </sheetViews>
  <sheetFormatPr defaultColWidth="14.42578125" defaultRowHeight="15" customHeight="1"/>
  <cols>
    <col min="1" max="1" width="33.42578125" customWidth="1"/>
    <col min="2" max="2" width="12.7109375" customWidth="1"/>
    <col min="3" max="10" width="10.7109375" customWidth="1"/>
    <col min="11" max="22" width="10" customWidth="1"/>
  </cols>
  <sheetData>
    <row r="1" spans="1:9">
      <c r="A1" s="6" t="s">
        <v>91</v>
      </c>
      <c r="B1" s="52"/>
      <c r="C1" s="51"/>
      <c r="D1" s="51"/>
    </row>
    <row r="2" spans="1:9">
      <c r="A2" s="78"/>
      <c r="B2" s="52"/>
      <c r="C2" s="51"/>
      <c r="D2" s="51"/>
    </row>
    <row r="3" spans="1:9" ht="15.75" customHeight="1">
      <c r="A3" s="53" t="s">
        <v>8</v>
      </c>
      <c r="B3" s="54">
        <v>2009</v>
      </c>
      <c r="C3" s="54">
        <v>2010</v>
      </c>
      <c r="D3" s="10">
        <v>2011</v>
      </c>
      <c r="E3" s="10">
        <v>2012</v>
      </c>
      <c r="F3" s="10">
        <v>2013</v>
      </c>
      <c r="G3" s="10">
        <v>2014</v>
      </c>
      <c r="H3" s="10">
        <v>2015</v>
      </c>
      <c r="I3" s="54">
        <v>2016</v>
      </c>
    </row>
    <row r="4" spans="1:9" ht="15.75" customHeight="1">
      <c r="A4" s="56"/>
      <c r="B4" s="76"/>
      <c r="C4" s="76"/>
      <c r="D4" s="11"/>
      <c r="E4" s="11"/>
      <c r="F4" s="11"/>
      <c r="G4" s="11"/>
      <c r="H4" s="11"/>
      <c r="I4" s="76"/>
    </row>
    <row r="5" spans="1:9" ht="15.75" customHeight="1">
      <c r="A5" s="80"/>
      <c r="B5" s="81">
        <v>388883817.36000013</v>
      </c>
      <c r="C5" s="81">
        <v>387857212.98999983</v>
      </c>
      <c r="D5" s="81">
        <v>466863140.50000024</v>
      </c>
      <c r="E5" s="81">
        <v>419142977.61000001</v>
      </c>
      <c r="F5" s="81">
        <v>169543255.96000001</v>
      </c>
      <c r="G5" s="81">
        <v>130079400.38</v>
      </c>
      <c r="H5" s="81">
        <v>145866093.07999998</v>
      </c>
      <c r="I5" s="81">
        <v>159928474</v>
      </c>
    </row>
    <row r="6" spans="1:9">
      <c r="A6" s="60" t="s">
        <v>54</v>
      </c>
      <c r="B6" s="65">
        <v>5685975.2400000002</v>
      </c>
      <c r="C6" s="65">
        <v>2006647.82</v>
      </c>
      <c r="D6" s="65">
        <v>1496432.54</v>
      </c>
      <c r="E6" s="65">
        <v>872791.64</v>
      </c>
      <c r="F6" s="65">
        <v>1500283.75</v>
      </c>
      <c r="G6" s="65">
        <v>727881.38</v>
      </c>
      <c r="H6" s="65">
        <v>12473.25</v>
      </c>
      <c r="I6" s="65">
        <v>1092494</v>
      </c>
    </row>
    <row r="7" spans="1:9">
      <c r="A7" s="60" t="s">
        <v>63</v>
      </c>
      <c r="B7" s="65">
        <v>1066403.01</v>
      </c>
      <c r="C7" s="65">
        <v>1138337.6499999999</v>
      </c>
      <c r="D7" s="65">
        <v>1328727.43</v>
      </c>
      <c r="E7" s="65">
        <v>741631.36</v>
      </c>
      <c r="F7" s="65">
        <v>97779.38</v>
      </c>
      <c r="G7" s="65">
        <v>1134176.9000000001</v>
      </c>
      <c r="H7" s="65">
        <v>1964274.1199999999</v>
      </c>
      <c r="I7" s="65">
        <v>396468</v>
      </c>
    </row>
    <row r="8" spans="1:9">
      <c r="A8" s="87" t="s">
        <v>64</v>
      </c>
      <c r="B8" s="65">
        <v>39226.799999999996</v>
      </c>
      <c r="C8" s="62" t="s">
        <v>17</v>
      </c>
      <c r="D8" s="65">
        <v>36461.01</v>
      </c>
      <c r="E8" s="62" t="s">
        <v>17</v>
      </c>
      <c r="F8" s="62" t="s">
        <v>17</v>
      </c>
      <c r="G8" s="62" t="s">
        <v>17</v>
      </c>
      <c r="H8" s="62" t="s">
        <v>17</v>
      </c>
      <c r="I8" s="62" t="s">
        <v>17</v>
      </c>
    </row>
    <row r="9" spans="1:9">
      <c r="A9" s="12" t="s">
        <v>43</v>
      </c>
      <c r="B9" s="65">
        <v>120913.87</v>
      </c>
      <c r="C9" s="65">
        <v>131124.6</v>
      </c>
      <c r="D9" s="62" t="s">
        <v>17</v>
      </c>
      <c r="E9" s="65">
        <v>213403.19</v>
      </c>
      <c r="F9" s="62" t="s">
        <v>17</v>
      </c>
      <c r="G9" s="62" t="s">
        <v>17</v>
      </c>
      <c r="H9" s="65">
        <v>190187.89</v>
      </c>
      <c r="I9" s="62" t="s">
        <v>17</v>
      </c>
    </row>
    <row r="10" spans="1:9">
      <c r="A10" s="13" t="s">
        <v>65</v>
      </c>
      <c r="B10" s="62" t="s">
        <v>17</v>
      </c>
      <c r="C10" s="65">
        <v>137729.5</v>
      </c>
      <c r="D10" s="65">
        <v>58263.99</v>
      </c>
      <c r="E10" s="65">
        <v>73360.320000000007</v>
      </c>
      <c r="F10" s="62" t="s">
        <v>17</v>
      </c>
      <c r="G10" s="65">
        <v>141661.27000000002</v>
      </c>
      <c r="H10" s="65">
        <v>64891.8</v>
      </c>
      <c r="I10" s="65">
        <v>91432</v>
      </c>
    </row>
    <row r="11" spans="1:9">
      <c r="A11" s="13" t="s">
        <v>20</v>
      </c>
      <c r="B11" s="65">
        <v>169493.4</v>
      </c>
      <c r="C11" s="65">
        <v>359589.23</v>
      </c>
      <c r="D11" s="65">
        <v>136788.56</v>
      </c>
      <c r="E11" s="62" t="s">
        <v>17</v>
      </c>
      <c r="F11" s="65">
        <v>73979.45</v>
      </c>
      <c r="G11" s="65">
        <v>74012.960000000006</v>
      </c>
      <c r="H11" s="62" t="s">
        <v>17</v>
      </c>
      <c r="I11" s="62" t="s">
        <v>17</v>
      </c>
    </row>
    <row r="12" spans="1:9">
      <c r="A12" s="13" t="s">
        <v>66</v>
      </c>
      <c r="B12" s="65">
        <v>217246.19999999998</v>
      </c>
      <c r="C12" s="65">
        <v>281160.51</v>
      </c>
      <c r="D12" s="65">
        <v>843147.73999999987</v>
      </c>
      <c r="E12" s="65">
        <v>52509.39</v>
      </c>
      <c r="F12" s="62" t="s">
        <v>17</v>
      </c>
      <c r="G12" s="62" t="s">
        <v>17</v>
      </c>
      <c r="H12" s="62" t="s">
        <v>17</v>
      </c>
      <c r="I12" s="65">
        <v>144066</v>
      </c>
    </row>
    <row r="13" spans="1:9">
      <c r="A13" s="12" t="s">
        <v>21</v>
      </c>
      <c r="B13" s="65">
        <v>108573691.58</v>
      </c>
      <c r="C13" s="65">
        <v>26544301.22000001</v>
      </c>
      <c r="D13" s="65">
        <v>60055447.750000007</v>
      </c>
      <c r="E13" s="65">
        <v>62159371.780000001</v>
      </c>
      <c r="F13" s="65">
        <v>13026416.969999999</v>
      </c>
      <c r="G13" s="65">
        <v>20432414.170000002</v>
      </c>
      <c r="H13" s="65">
        <v>11752307.25</v>
      </c>
      <c r="I13" s="65">
        <v>8447020</v>
      </c>
    </row>
    <row r="14" spans="1:9">
      <c r="A14" s="12" t="s">
        <v>67</v>
      </c>
      <c r="B14" s="65">
        <v>193829.15000000002</v>
      </c>
      <c r="C14" s="65">
        <v>118891.4</v>
      </c>
      <c r="D14" s="65">
        <v>381854.37</v>
      </c>
      <c r="E14" s="62" t="s">
        <v>17</v>
      </c>
      <c r="F14" s="65">
        <v>18372.939999999999</v>
      </c>
      <c r="G14" s="62" t="s">
        <v>17</v>
      </c>
      <c r="H14" s="65">
        <v>48603.880000000005</v>
      </c>
      <c r="I14" s="65">
        <v>39555</v>
      </c>
    </row>
    <row r="15" spans="1:9">
      <c r="A15" s="12" t="s">
        <v>22</v>
      </c>
      <c r="B15" s="65">
        <v>4968661.9000000004</v>
      </c>
      <c r="C15" s="65">
        <v>3652176.83</v>
      </c>
      <c r="D15" s="65">
        <v>4414077.1400000006</v>
      </c>
      <c r="E15" s="65">
        <v>1239666.51</v>
      </c>
      <c r="F15" s="65">
        <v>2475548.16</v>
      </c>
      <c r="G15" s="65">
        <v>5497396.1500000004</v>
      </c>
      <c r="H15" s="65">
        <v>4932197.1899999995</v>
      </c>
      <c r="I15" s="65">
        <v>3203418</v>
      </c>
    </row>
    <row r="16" spans="1:9" ht="15.75" customHeight="1">
      <c r="A16" s="12" t="s">
        <v>25</v>
      </c>
      <c r="B16" s="65">
        <v>136634805.63000003</v>
      </c>
      <c r="C16" s="65">
        <v>216323522.39999995</v>
      </c>
      <c r="D16" s="65">
        <v>280780853.55000007</v>
      </c>
      <c r="E16" s="65">
        <v>213968051.87000003</v>
      </c>
      <c r="F16" s="65">
        <v>80387370.439999998</v>
      </c>
      <c r="G16" s="65">
        <v>1890601.81</v>
      </c>
      <c r="H16" s="65">
        <v>3113482.1900000004</v>
      </c>
      <c r="I16" s="65">
        <v>2206779</v>
      </c>
    </row>
    <row r="17" spans="1:9" ht="15.75" customHeight="1">
      <c r="A17" s="12" t="s">
        <v>92</v>
      </c>
      <c r="B17" s="65">
        <v>61829.22</v>
      </c>
      <c r="C17" s="65">
        <v>336239.26999999996</v>
      </c>
      <c r="D17" s="65">
        <v>567944.15000000014</v>
      </c>
      <c r="E17" s="65">
        <v>272290.94999999995</v>
      </c>
      <c r="F17" s="65">
        <v>409495.08999999997</v>
      </c>
      <c r="G17" s="65">
        <v>241610.78</v>
      </c>
      <c r="H17" s="65">
        <v>195888.61999999997</v>
      </c>
      <c r="I17" s="65">
        <v>58473</v>
      </c>
    </row>
    <row r="18" spans="1:9" ht="15.75" customHeight="1">
      <c r="A18" s="12" t="s">
        <v>38</v>
      </c>
      <c r="B18" s="65">
        <v>6829785.5</v>
      </c>
      <c r="C18" s="65">
        <v>6931952.6900000004</v>
      </c>
      <c r="D18" s="65">
        <v>7610016.2800000012</v>
      </c>
      <c r="E18" s="65">
        <v>4416340.8800000008</v>
      </c>
      <c r="F18" s="65">
        <v>5212048.8599999994</v>
      </c>
      <c r="G18" s="65">
        <v>5812557.0799999991</v>
      </c>
      <c r="H18" s="65">
        <v>6708040.9800000014</v>
      </c>
      <c r="I18" s="65">
        <v>5203497</v>
      </c>
    </row>
    <row r="19" spans="1:9" ht="15.75" customHeight="1">
      <c r="A19" s="12" t="s">
        <v>23</v>
      </c>
      <c r="B19" s="62" t="s">
        <v>17</v>
      </c>
      <c r="C19" s="65">
        <v>96287</v>
      </c>
      <c r="D19" s="65">
        <v>44149.630000000005</v>
      </c>
      <c r="E19" s="62" t="s">
        <v>17</v>
      </c>
      <c r="F19" s="62" t="s">
        <v>17</v>
      </c>
      <c r="G19" s="65">
        <v>448376.19</v>
      </c>
      <c r="H19" s="65">
        <v>77257.75</v>
      </c>
      <c r="I19" s="62" t="s">
        <v>17</v>
      </c>
    </row>
    <row r="20" spans="1:9" ht="15.75" customHeight="1">
      <c r="A20" s="12" t="s">
        <v>69</v>
      </c>
      <c r="B20" s="65">
        <v>5055048.24</v>
      </c>
      <c r="C20" s="65">
        <v>461879.29</v>
      </c>
      <c r="D20" s="65">
        <v>293122.86</v>
      </c>
      <c r="E20" s="65">
        <v>376299.09</v>
      </c>
      <c r="F20" s="65">
        <v>393147.70999999996</v>
      </c>
      <c r="G20" s="65">
        <v>427475.74999999994</v>
      </c>
      <c r="H20" s="65">
        <v>1333241.72</v>
      </c>
      <c r="I20" s="65">
        <v>1953254</v>
      </c>
    </row>
    <row r="21" spans="1:9" ht="15.75" customHeight="1">
      <c r="A21" s="13" t="s">
        <v>71</v>
      </c>
      <c r="B21" s="65">
        <v>138132.09</v>
      </c>
      <c r="C21" s="65">
        <v>65933.81</v>
      </c>
      <c r="D21" s="65">
        <v>236936.01</v>
      </c>
      <c r="E21" s="65">
        <v>99584.709999999992</v>
      </c>
      <c r="F21" s="62" t="s">
        <v>17</v>
      </c>
      <c r="G21" s="62" t="s">
        <v>17</v>
      </c>
      <c r="H21" s="62" t="s">
        <v>17</v>
      </c>
      <c r="I21" s="62" t="s">
        <v>17</v>
      </c>
    </row>
    <row r="22" spans="1:9" ht="15.75" customHeight="1">
      <c r="A22" s="12" t="s">
        <v>44</v>
      </c>
      <c r="B22" s="65">
        <v>342802.25</v>
      </c>
      <c r="C22" s="65">
        <v>531686.07000000007</v>
      </c>
      <c r="D22" s="65">
        <v>802625.61999999988</v>
      </c>
      <c r="E22" s="65">
        <v>434230.91</v>
      </c>
      <c r="F22" s="65">
        <v>384490.68</v>
      </c>
      <c r="G22" s="62" t="s">
        <v>17</v>
      </c>
      <c r="H22" s="62" t="s">
        <v>17</v>
      </c>
      <c r="I22" s="62" t="s">
        <v>17</v>
      </c>
    </row>
    <row r="23" spans="1:9" ht="15.75" customHeight="1">
      <c r="A23" s="12" t="s">
        <v>73</v>
      </c>
      <c r="B23" s="65">
        <v>479753.36</v>
      </c>
      <c r="C23" s="65">
        <v>657821.12</v>
      </c>
      <c r="D23" s="65">
        <v>345129.48</v>
      </c>
      <c r="E23" s="65">
        <v>53450.909999999996</v>
      </c>
      <c r="F23" s="65">
        <v>103275.33</v>
      </c>
      <c r="G23" s="65">
        <v>53773.110000000008</v>
      </c>
      <c r="H23" s="65">
        <v>228300.65999999997</v>
      </c>
      <c r="I23" s="65">
        <v>238161</v>
      </c>
    </row>
    <row r="24" spans="1:9" ht="15.75" customHeight="1">
      <c r="A24" s="13" t="s">
        <v>93</v>
      </c>
      <c r="B24" s="62" t="s">
        <v>17</v>
      </c>
      <c r="C24" s="65">
        <v>90125.93</v>
      </c>
      <c r="D24" s="65">
        <v>77410.66</v>
      </c>
      <c r="E24" s="65">
        <v>191279.68</v>
      </c>
      <c r="F24" s="65">
        <v>78809.69</v>
      </c>
      <c r="G24" s="65">
        <v>477076.27999999997</v>
      </c>
      <c r="H24" s="65">
        <v>81019.009999999995</v>
      </c>
      <c r="I24" s="65">
        <v>303981</v>
      </c>
    </row>
    <row r="25" spans="1:9" ht="15.75" customHeight="1">
      <c r="A25" s="12" t="s">
        <v>45</v>
      </c>
      <c r="B25" s="65">
        <v>10151562.709999999</v>
      </c>
      <c r="C25" s="65">
        <v>6659553.6399999997</v>
      </c>
      <c r="D25" s="65">
        <v>8816339.8399999999</v>
      </c>
      <c r="E25" s="65">
        <v>11199581.760000002</v>
      </c>
      <c r="F25" s="65">
        <v>4187815.4499999993</v>
      </c>
      <c r="G25" s="65">
        <v>6760194.2299999986</v>
      </c>
      <c r="H25" s="65">
        <v>5055239.4899999984</v>
      </c>
      <c r="I25" s="65">
        <v>3677330</v>
      </c>
    </row>
    <row r="26" spans="1:9" ht="15.75" customHeight="1">
      <c r="A26" s="12" t="s">
        <v>27</v>
      </c>
      <c r="B26" s="65">
        <v>26265988.160000004</v>
      </c>
      <c r="C26" s="65">
        <v>39827772.88000001</v>
      </c>
      <c r="D26" s="65">
        <v>15747158.529999999</v>
      </c>
      <c r="E26" s="65">
        <v>10661992.02</v>
      </c>
      <c r="F26" s="65">
        <v>14874762.260000002</v>
      </c>
      <c r="G26" s="65">
        <v>26173840.720000006</v>
      </c>
      <c r="H26" s="65">
        <v>26246451.699999999</v>
      </c>
      <c r="I26" s="65">
        <v>70949751</v>
      </c>
    </row>
    <row r="27" spans="1:9" ht="15.75" customHeight="1">
      <c r="A27" s="12" t="s">
        <v>46</v>
      </c>
      <c r="B27" s="65">
        <v>20180009.449999996</v>
      </c>
      <c r="C27" s="65">
        <v>23056095.980000008</v>
      </c>
      <c r="D27" s="65">
        <v>26713114.290000003</v>
      </c>
      <c r="E27" s="65">
        <v>18600385.549999993</v>
      </c>
      <c r="F27" s="65">
        <v>12629819.200000001</v>
      </c>
      <c r="G27" s="65">
        <v>16627404.77</v>
      </c>
      <c r="H27" s="65">
        <v>20414999.439999994</v>
      </c>
      <c r="I27" s="65">
        <v>5585067</v>
      </c>
    </row>
    <row r="28" spans="1:9" ht="15.75" customHeight="1">
      <c r="A28" s="12" t="s">
        <v>51</v>
      </c>
      <c r="B28" s="65">
        <v>724589.41</v>
      </c>
      <c r="C28" s="65">
        <v>469603.52999999997</v>
      </c>
      <c r="D28" s="65">
        <v>1793627.9100000001</v>
      </c>
      <c r="E28" s="65">
        <v>1495883.32</v>
      </c>
      <c r="F28" s="65">
        <v>563205.6</v>
      </c>
      <c r="G28" s="65">
        <v>1154831.8700000001</v>
      </c>
      <c r="H28" s="65">
        <v>11476850.98</v>
      </c>
      <c r="I28" s="65">
        <v>9076086</v>
      </c>
    </row>
    <row r="29" spans="1:9" ht="15.75" customHeight="1">
      <c r="A29" s="12" t="s">
        <v>42</v>
      </c>
      <c r="B29" s="65">
        <v>794025.91999999993</v>
      </c>
      <c r="C29" s="65">
        <v>973371.19</v>
      </c>
      <c r="D29" s="65">
        <v>2781646.6</v>
      </c>
      <c r="E29" s="65">
        <v>5771555.1799999997</v>
      </c>
      <c r="F29" s="65">
        <v>2629702.0100000002</v>
      </c>
      <c r="G29" s="65">
        <v>4428650.59</v>
      </c>
      <c r="H29" s="65">
        <v>2955462.9699999997</v>
      </c>
      <c r="I29" s="65">
        <v>1412436</v>
      </c>
    </row>
    <row r="30" spans="1:9" ht="15.75" customHeight="1">
      <c r="A30" s="12" t="s">
        <v>47</v>
      </c>
      <c r="B30" s="62" t="s">
        <v>17</v>
      </c>
      <c r="C30" s="62" t="s">
        <v>17</v>
      </c>
      <c r="D30" s="62" t="s">
        <v>17</v>
      </c>
      <c r="E30" s="65">
        <v>116181.78</v>
      </c>
      <c r="F30" s="62" t="s">
        <v>17</v>
      </c>
      <c r="G30" s="65">
        <v>492.16</v>
      </c>
      <c r="H30" s="65">
        <v>6634.95</v>
      </c>
      <c r="I30" s="65">
        <v>23016</v>
      </c>
    </row>
    <row r="31" spans="1:9" ht="15.75" customHeight="1">
      <c r="A31" s="12" t="s">
        <v>76</v>
      </c>
      <c r="B31" s="65">
        <v>338.34</v>
      </c>
      <c r="C31" s="65">
        <v>1192</v>
      </c>
      <c r="D31" s="65">
        <v>239492.8</v>
      </c>
      <c r="E31" s="65">
        <v>199819.71</v>
      </c>
      <c r="F31" s="65">
        <v>90110</v>
      </c>
      <c r="G31" s="65">
        <v>17039.88</v>
      </c>
      <c r="H31" s="65">
        <v>11590.1</v>
      </c>
      <c r="I31" s="62" t="s">
        <v>17</v>
      </c>
    </row>
    <row r="32" spans="1:9" ht="15.75" customHeight="1">
      <c r="A32" s="12" t="s">
        <v>94</v>
      </c>
      <c r="B32" s="62" t="s">
        <v>17</v>
      </c>
      <c r="C32" s="65">
        <v>17020</v>
      </c>
      <c r="D32" s="62" t="s">
        <v>17</v>
      </c>
      <c r="E32" s="62" t="s">
        <v>17</v>
      </c>
      <c r="F32" s="62" t="s">
        <v>17</v>
      </c>
      <c r="G32" s="62" t="s">
        <v>17</v>
      </c>
      <c r="H32" s="62" t="s">
        <v>17</v>
      </c>
      <c r="I32" s="65">
        <v>85630</v>
      </c>
    </row>
    <row r="33" spans="1:9" ht="15.75" customHeight="1">
      <c r="A33" s="12" t="s">
        <v>39</v>
      </c>
      <c r="B33" s="65">
        <v>1730860.5900000003</v>
      </c>
      <c r="C33" s="65">
        <v>80820.540000000008</v>
      </c>
      <c r="D33" s="65">
        <v>116673.72</v>
      </c>
      <c r="E33" s="65">
        <v>52504.89</v>
      </c>
      <c r="F33" s="62" t="s">
        <v>17</v>
      </c>
      <c r="G33" s="65">
        <v>642986.85</v>
      </c>
      <c r="H33" s="65">
        <v>493999.59</v>
      </c>
      <c r="I33" s="62" t="s">
        <v>17</v>
      </c>
    </row>
    <row r="34" spans="1:9" ht="15.75" customHeight="1">
      <c r="A34" s="12" t="s">
        <v>77</v>
      </c>
      <c r="B34" s="65">
        <v>40280.42</v>
      </c>
      <c r="C34" s="65">
        <v>43020.25</v>
      </c>
      <c r="D34" s="65">
        <v>348800.75</v>
      </c>
      <c r="E34" s="65">
        <v>745070.6</v>
      </c>
      <c r="F34" s="65">
        <v>116417.65</v>
      </c>
      <c r="G34" s="62" t="s">
        <v>17</v>
      </c>
      <c r="H34" s="65">
        <v>133730</v>
      </c>
      <c r="I34" s="62" t="s">
        <v>17</v>
      </c>
    </row>
    <row r="35" spans="1:9" ht="15.75" customHeight="1">
      <c r="A35" s="12" t="s">
        <v>48</v>
      </c>
      <c r="B35" s="65">
        <v>209440.66999999998</v>
      </c>
      <c r="C35" s="65">
        <v>1087624.27</v>
      </c>
      <c r="D35" s="65">
        <v>973425.86</v>
      </c>
      <c r="E35" s="65">
        <v>436633.80000000005</v>
      </c>
      <c r="F35" s="65">
        <v>249587.97</v>
      </c>
      <c r="G35" s="65">
        <v>134408.74</v>
      </c>
      <c r="H35" s="62" t="s">
        <v>17</v>
      </c>
      <c r="I35" s="62" t="s">
        <v>17</v>
      </c>
    </row>
    <row r="36" spans="1:9" ht="15.75" customHeight="1">
      <c r="A36" s="12" t="s">
        <v>40</v>
      </c>
      <c r="B36" s="65">
        <v>35860986.670000002</v>
      </c>
      <c r="C36" s="65">
        <v>29770939.880000006</v>
      </c>
      <c r="D36" s="65">
        <v>21695219.59</v>
      </c>
      <c r="E36" s="65">
        <v>22332875.539999999</v>
      </c>
      <c r="F36" s="65">
        <v>13934894.589999998</v>
      </c>
      <c r="G36" s="65">
        <v>14072897.07</v>
      </c>
      <c r="H36" s="65">
        <v>25410651.360000007</v>
      </c>
      <c r="I36" s="65">
        <v>16585240</v>
      </c>
    </row>
    <row r="37" spans="1:9" ht="15.75" customHeight="1">
      <c r="A37" s="12" t="s">
        <v>78</v>
      </c>
      <c r="B37" s="65">
        <v>484713.91</v>
      </c>
      <c r="C37" s="65">
        <v>70933.05</v>
      </c>
      <c r="D37" s="62" t="s">
        <v>17</v>
      </c>
      <c r="E37" s="65">
        <v>1661080.98</v>
      </c>
      <c r="F37" s="65">
        <v>276258.15999999997</v>
      </c>
      <c r="G37" s="62" t="s">
        <v>17</v>
      </c>
      <c r="H37" s="65">
        <v>1509109.5899999999</v>
      </c>
      <c r="I37" s="62" t="s">
        <v>17</v>
      </c>
    </row>
    <row r="38" spans="1:9" ht="15.75" customHeight="1">
      <c r="A38" s="12" t="s">
        <v>95</v>
      </c>
      <c r="B38" s="62" t="s">
        <v>17</v>
      </c>
      <c r="C38" s="62" t="s">
        <v>17</v>
      </c>
      <c r="D38" s="62" t="s">
        <v>17</v>
      </c>
      <c r="E38" s="62" t="s">
        <v>17</v>
      </c>
      <c r="F38" s="62" t="s">
        <v>17</v>
      </c>
      <c r="G38" s="62" t="s">
        <v>17</v>
      </c>
      <c r="H38" s="62" t="s">
        <v>17</v>
      </c>
      <c r="I38" s="62" t="s">
        <v>17</v>
      </c>
    </row>
    <row r="39" spans="1:9" ht="15.75" customHeight="1">
      <c r="A39" s="14" t="s">
        <v>96</v>
      </c>
      <c r="B39" s="62" t="s">
        <v>17</v>
      </c>
      <c r="C39" s="62" t="s">
        <v>17</v>
      </c>
      <c r="D39" s="62" t="s">
        <v>17</v>
      </c>
      <c r="E39" s="62" t="s">
        <v>17</v>
      </c>
      <c r="F39" s="62" t="s">
        <v>17</v>
      </c>
      <c r="G39" s="62" t="s">
        <v>17</v>
      </c>
      <c r="H39" s="62" t="s">
        <v>17</v>
      </c>
      <c r="I39" s="62" t="s">
        <v>17</v>
      </c>
    </row>
    <row r="40" spans="1:9" ht="15.75" customHeight="1">
      <c r="A40" s="12" t="s">
        <v>97</v>
      </c>
      <c r="B40" s="65">
        <v>170752.34</v>
      </c>
      <c r="C40" s="62" t="s">
        <v>17</v>
      </c>
      <c r="D40" s="62" t="s">
        <v>17</v>
      </c>
      <c r="E40" s="65">
        <v>294180.76</v>
      </c>
      <c r="F40" s="65">
        <v>98848.43</v>
      </c>
      <c r="G40" s="65">
        <v>71013.600000000006</v>
      </c>
      <c r="H40" s="62" t="s">
        <v>17</v>
      </c>
      <c r="I40" s="62" t="s">
        <v>17</v>
      </c>
    </row>
    <row r="41" spans="1:9" ht="15.75" customHeight="1">
      <c r="A41" s="13" t="s">
        <v>80</v>
      </c>
      <c r="B41" s="65">
        <v>3107336.0099999988</v>
      </c>
      <c r="C41" s="65">
        <v>608060.07000000007</v>
      </c>
      <c r="D41" s="65">
        <v>1788562.55</v>
      </c>
      <c r="E41" s="65">
        <v>1294275.71</v>
      </c>
      <c r="F41" s="65">
        <v>858024.5199999999</v>
      </c>
      <c r="G41" s="65">
        <v>1025326.7000000002</v>
      </c>
      <c r="H41" s="65">
        <v>409800.52999999997</v>
      </c>
      <c r="I41" s="65">
        <v>286042</v>
      </c>
    </row>
    <row r="42" spans="1:9" ht="15.75" customHeight="1">
      <c r="A42" s="12" t="s">
        <v>98</v>
      </c>
      <c r="B42" s="62" t="s">
        <v>17</v>
      </c>
      <c r="C42" s="62" t="s">
        <v>17</v>
      </c>
      <c r="D42" s="65">
        <v>314189.24</v>
      </c>
      <c r="E42" s="65">
        <v>493938</v>
      </c>
      <c r="F42" s="65">
        <v>251306.5</v>
      </c>
      <c r="G42" s="65">
        <v>241702.17</v>
      </c>
      <c r="H42" s="65">
        <v>257656.65</v>
      </c>
      <c r="I42" s="65">
        <v>658265</v>
      </c>
    </row>
    <row r="43" spans="1:9" ht="15.75" customHeight="1">
      <c r="A43" s="12" t="s">
        <v>29</v>
      </c>
      <c r="B43" s="65">
        <v>140306.55999999997</v>
      </c>
      <c r="C43" s="65">
        <v>109092.49999999999</v>
      </c>
      <c r="D43" s="65">
        <v>149728.01999999999</v>
      </c>
      <c r="E43" s="65">
        <v>396548.63</v>
      </c>
      <c r="F43" s="65">
        <v>102802.84999999998</v>
      </c>
      <c r="G43" s="65">
        <v>149851.97999999998</v>
      </c>
      <c r="H43" s="65">
        <v>55725</v>
      </c>
      <c r="I43" s="65">
        <v>342019</v>
      </c>
    </row>
    <row r="44" spans="1:9" ht="15.75" customHeight="1">
      <c r="A44" s="13" t="s">
        <v>82</v>
      </c>
      <c r="B44" s="65">
        <v>235051.18000000002</v>
      </c>
      <c r="C44" s="62" t="s">
        <v>17</v>
      </c>
      <c r="D44" s="65">
        <v>27776.559999999998</v>
      </c>
      <c r="E44" s="65">
        <v>108982.97</v>
      </c>
      <c r="F44" s="65">
        <v>19315.580000000002</v>
      </c>
      <c r="G44" s="65">
        <v>46341.93</v>
      </c>
      <c r="H44" s="62" t="s">
        <v>17</v>
      </c>
      <c r="I44" s="62" t="s">
        <v>17</v>
      </c>
    </row>
    <row r="45" spans="1:9" ht="15.75" customHeight="1">
      <c r="A45" s="12" t="s">
        <v>99</v>
      </c>
      <c r="B45" s="65">
        <v>56244.54</v>
      </c>
      <c r="C45" s="62" t="s">
        <v>17</v>
      </c>
      <c r="D45" s="65">
        <v>40442.68</v>
      </c>
      <c r="E45" s="65">
        <v>78160</v>
      </c>
      <c r="F45" s="62" t="s">
        <v>17</v>
      </c>
      <c r="G45" s="62" t="s">
        <v>17</v>
      </c>
      <c r="H45" s="65">
        <v>3500000</v>
      </c>
      <c r="I45" s="65">
        <v>20000</v>
      </c>
    </row>
    <row r="46" spans="1:9" ht="15.75" customHeight="1">
      <c r="A46" s="13" t="s">
        <v>56</v>
      </c>
      <c r="B46" s="65">
        <v>2408609</v>
      </c>
      <c r="C46" s="65">
        <v>864774.1100000001</v>
      </c>
      <c r="D46" s="65">
        <v>789893.91999999993</v>
      </c>
      <c r="E46" s="65">
        <v>1547026.8499999999</v>
      </c>
      <c r="F46" s="65">
        <v>382452.56999999995</v>
      </c>
      <c r="G46" s="62" t="s">
        <v>17</v>
      </c>
      <c r="H46" s="62" t="s">
        <v>17</v>
      </c>
      <c r="I46" s="62" t="s">
        <v>17</v>
      </c>
    </row>
    <row r="47" spans="1:9" ht="15.75" customHeight="1">
      <c r="A47" s="13" t="s">
        <v>57</v>
      </c>
      <c r="B47" s="65">
        <f>388883817.6-387581035</f>
        <v>1302782.6000000238</v>
      </c>
      <c r="C47" s="65">
        <v>1286945.5899999996</v>
      </c>
      <c r="D47" s="65">
        <v>863650.84999999986</v>
      </c>
      <c r="E47" s="65">
        <v>31919793.129999999</v>
      </c>
      <c r="F47" s="65">
        <v>1368910.62</v>
      </c>
      <c r="G47" s="65">
        <v>1594886.75</v>
      </c>
      <c r="H47" s="65">
        <v>1129604.99</v>
      </c>
      <c r="I47" s="65">
        <v>1292449</v>
      </c>
    </row>
    <row r="48" spans="1:9" ht="15.75" customHeight="1">
      <c r="A48" s="87" t="s">
        <v>49</v>
      </c>
      <c r="B48" s="65">
        <v>232088.47999999998</v>
      </c>
      <c r="C48" s="65">
        <v>142840.93000000002</v>
      </c>
      <c r="D48" s="65">
        <v>165031.88999999996</v>
      </c>
      <c r="E48" s="65">
        <v>18203.53</v>
      </c>
      <c r="F48" s="65">
        <v>42939.020000000004</v>
      </c>
      <c r="G48" s="65">
        <v>166722.68</v>
      </c>
      <c r="H48" s="65">
        <v>4098.6000000000004</v>
      </c>
      <c r="I48" s="62" t="s">
        <v>17</v>
      </c>
    </row>
    <row r="49" spans="1:9" ht="15.75" customHeight="1">
      <c r="A49" s="87" t="s">
        <v>83</v>
      </c>
      <c r="B49" s="65">
        <v>1429007.16</v>
      </c>
      <c r="C49" s="65">
        <v>777359.55999999994</v>
      </c>
      <c r="D49" s="65">
        <v>5371682.9899999993</v>
      </c>
      <c r="E49" s="65">
        <v>3653890.5500000007</v>
      </c>
      <c r="F49" s="65">
        <v>2948879.02</v>
      </c>
      <c r="G49" s="65">
        <v>2132248.7199999997</v>
      </c>
      <c r="H49" s="65">
        <v>1291632.67</v>
      </c>
      <c r="I49" s="65">
        <v>3242625</v>
      </c>
    </row>
    <row r="50" spans="1:9" ht="15.75" customHeight="1">
      <c r="A50" s="87" t="s">
        <v>50</v>
      </c>
      <c r="B50" s="65">
        <v>37509.35</v>
      </c>
      <c r="C50" s="62" t="s">
        <v>17</v>
      </c>
      <c r="D50" s="65">
        <v>459320.7</v>
      </c>
      <c r="E50" s="65">
        <v>1591797.1700000002</v>
      </c>
      <c r="F50" s="65">
        <v>986652.7</v>
      </c>
      <c r="G50" s="65">
        <v>1563013.6099999999</v>
      </c>
      <c r="H50" s="65">
        <v>2006773.1300000004</v>
      </c>
      <c r="I50" s="65">
        <v>4142486</v>
      </c>
    </row>
    <row r="51" spans="1:9" ht="15.75" customHeight="1">
      <c r="A51" s="60" t="s">
        <v>84</v>
      </c>
      <c r="B51" s="62" t="s">
        <v>17</v>
      </c>
      <c r="C51" s="62" t="s">
        <v>17</v>
      </c>
      <c r="D51" s="65">
        <v>132259.43</v>
      </c>
      <c r="E51" s="65">
        <v>72003.02</v>
      </c>
      <c r="F51" s="62" t="s">
        <v>17</v>
      </c>
      <c r="G51" s="62" t="s">
        <v>17</v>
      </c>
      <c r="H51" s="62" t="s">
        <v>17</v>
      </c>
      <c r="I51" s="65">
        <v>69125</v>
      </c>
    </row>
    <row r="52" spans="1:9" ht="15.75" customHeight="1">
      <c r="A52" s="87" t="s">
        <v>85</v>
      </c>
      <c r="B52" s="65">
        <v>67912.950000000012</v>
      </c>
      <c r="C52" s="65">
        <v>120019.28</v>
      </c>
      <c r="D52" s="62" t="s">
        <v>17</v>
      </c>
      <c r="E52" s="62" t="s">
        <v>17</v>
      </c>
      <c r="F52" s="65">
        <v>35499.599999999999</v>
      </c>
      <c r="G52" s="65">
        <v>69401.78</v>
      </c>
      <c r="H52" s="65">
        <v>34963.199999999997</v>
      </c>
      <c r="I52" s="65">
        <v>110407</v>
      </c>
    </row>
    <row r="53" spans="1:9" ht="15.75" customHeight="1">
      <c r="A53" s="60" t="s">
        <v>100</v>
      </c>
      <c r="B53" s="65">
        <v>631652.29</v>
      </c>
      <c r="C53" s="65">
        <v>1382800.52</v>
      </c>
      <c r="D53" s="65">
        <v>1993700.54</v>
      </c>
      <c r="E53" s="65">
        <v>1699725.7899999998</v>
      </c>
      <c r="F53" s="65">
        <v>396500.16</v>
      </c>
      <c r="G53" s="65">
        <v>957344.05</v>
      </c>
      <c r="H53" s="65">
        <v>545222.41</v>
      </c>
      <c r="I53" s="65">
        <v>602620</v>
      </c>
    </row>
    <row r="54" spans="1:9" ht="15.75" customHeight="1">
      <c r="A54" s="87" t="s">
        <v>41</v>
      </c>
      <c r="B54" s="65">
        <v>1434282.2999999998</v>
      </c>
      <c r="C54" s="65">
        <v>837100</v>
      </c>
      <c r="D54" s="65">
        <v>1070347.02</v>
      </c>
      <c r="E54" s="65">
        <v>637569.6</v>
      </c>
      <c r="F54" s="65">
        <v>973173.6</v>
      </c>
      <c r="G54" s="65">
        <v>725489.85</v>
      </c>
      <c r="H54" s="65">
        <v>2783248.75</v>
      </c>
      <c r="I54" s="65">
        <v>13373179</v>
      </c>
    </row>
    <row r="55" spans="1:9" ht="15.75" customHeight="1">
      <c r="A55" s="60" t="s">
        <v>86</v>
      </c>
      <c r="B55" s="65">
        <v>642883.03</v>
      </c>
      <c r="C55" s="65">
        <v>1038360.6799999999</v>
      </c>
      <c r="D55" s="65">
        <v>656124.79</v>
      </c>
      <c r="E55" s="65">
        <v>1659983.67</v>
      </c>
      <c r="F55" s="65">
        <v>836242.26</v>
      </c>
      <c r="G55" s="65">
        <v>1640508.71</v>
      </c>
      <c r="H55" s="65">
        <v>1513713.21</v>
      </c>
      <c r="I55" s="65">
        <v>20539</v>
      </c>
    </row>
    <row r="56" spans="1:9" ht="15.75" customHeight="1">
      <c r="A56" s="60" t="s">
        <v>52</v>
      </c>
      <c r="B56" s="65">
        <v>28762.82</v>
      </c>
      <c r="C56" s="62" t="s">
        <v>17</v>
      </c>
      <c r="D56" s="65">
        <v>290753.36</v>
      </c>
      <c r="E56" s="65">
        <v>278955.63</v>
      </c>
      <c r="F56" s="65">
        <v>493214.81000000006</v>
      </c>
      <c r="G56" s="65">
        <v>534954.51</v>
      </c>
      <c r="H56" s="65">
        <v>117739.57999999999</v>
      </c>
      <c r="I56" s="65">
        <v>43832</v>
      </c>
    </row>
    <row r="57" spans="1:9" ht="15.75" customHeight="1">
      <c r="A57" s="60" t="s">
        <v>87</v>
      </c>
      <c r="B57" s="65">
        <v>8529.9</v>
      </c>
      <c r="C57" s="62" t="s">
        <v>17</v>
      </c>
      <c r="D57" s="62" t="s">
        <v>17</v>
      </c>
      <c r="E57" s="62" t="s">
        <v>17</v>
      </c>
      <c r="F57" s="62" t="s">
        <v>17</v>
      </c>
      <c r="G57" s="62" t="s">
        <v>17</v>
      </c>
      <c r="H57" s="62" t="s">
        <v>17</v>
      </c>
      <c r="I57" s="62" t="s">
        <v>17</v>
      </c>
    </row>
    <row r="58" spans="1:9" ht="15.75" customHeight="1">
      <c r="A58" s="87" t="s">
        <v>101</v>
      </c>
      <c r="B58" s="62" t="s">
        <v>17</v>
      </c>
      <c r="C58" s="62" t="s">
        <v>17</v>
      </c>
      <c r="D58" s="62" t="s">
        <v>17</v>
      </c>
      <c r="E58" s="62" t="s">
        <v>17</v>
      </c>
      <c r="F58" s="62" t="s">
        <v>17</v>
      </c>
      <c r="G58" s="62" t="s">
        <v>17</v>
      </c>
      <c r="H58" s="62" t="s">
        <v>17</v>
      </c>
      <c r="I58" s="62" t="s">
        <v>17</v>
      </c>
    </row>
    <row r="59" spans="1:9" ht="15.75" customHeight="1">
      <c r="A59" s="60" t="s">
        <v>53</v>
      </c>
      <c r="B59" s="62" t="s">
        <v>17</v>
      </c>
      <c r="C59" s="62" t="s">
        <v>17</v>
      </c>
      <c r="D59" s="62" t="s">
        <v>17</v>
      </c>
      <c r="E59" s="62" t="s">
        <v>17</v>
      </c>
      <c r="F59" s="62" t="s">
        <v>17</v>
      </c>
      <c r="G59" s="65">
        <v>1044744.7</v>
      </c>
      <c r="H59" s="62" t="s">
        <v>17</v>
      </c>
      <c r="I59" s="65">
        <v>42152</v>
      </c>
    </row>
    <row r="60" spans="1:9" ht="15.75" customHeight="1">
      <c r="A60" s="60" t="s">
        <v>89</v>
      </c>
      <c r="B60" s="65">
        <v>2468343.34</v>
      </c>
      <c r="C60" s="65">
        <v>7697200.5499999989</v>
      </c>
      <c r="D60" s="65">
        <v>4598124.1500000004</v>
      </c>
      <c r="E60" s="65">
        <v>5756553.54</v>
      </c>
      <c r="F60" s="65">
        <v>2307393.29</v>
      </c>
      <c r="G60" s="65">
        <v>1429770.7400000002</v>
      </c>
      <c r="H60" s="65">
        <v>449247.26</v>
      </c>
      <c r="I60" s="65">
        <v>327008</v>
      </c>
    </row>
    <row r="61" spans="1:9" ht="15.75" customHeight="1">
      <c r="A61" s="60" t="s">
        <v>102</v>
      </c>
      <c r="B61" s="65">
        <v>2359320.77</v>
      </c>
      <c r="C61" s="65">
        <v>3412982.38</v>
      </c>
      <c r="D61" s="65">
        <v>4905949.26</v>
      </c>
      <c r="E61" s="65">
        <v>5378996.4300000006</v>
      </c>
      <c r="F61" s="65">
        <v>2326393.0299999989</v>
      </c>
      <c r="G61" s="65">
        <v>4830626.21</v>
      </c>
      <c r="H61" s="65">
        <v>1337901.2899999998</v>
      </c>
      <c r="I61" s="65">
        <v>3918533</v>
      </c>
    </row>
    <row r="62" spans="1:9" ht="15.75" customHeight="1">
      <c r="A62" s="87" t="s">
        <v>34</v>
      </c>
      <c r="B62" s="65">
        <v>4791779.1000000006</v>
      </c>
      <c r="C62" s="65">
        <v>7244670.6399999997</v>
      </c>
      <c r="D62" s="65">
        <v>3603459.7300000004</v>
      </c>
      <c r="E62" s="65">
        <v>1371656.8900000001</v>
      </c>
      <c r="F62" s="65">
        <v>1083873.26</v>
      </c>
      <c r="G62" s="65">
        <v>29652.23</v>
      </c>
      <c r="H62" s="65">
        <v>144242.73000000001</v>
      </c>
      <c r="I62" s="65">
        <v>640496</v>
      </c>
    </row>
    <row r="63" spans="1:9" ht="15.75" customHeight="1">
      <c r="A63" s="87" t="s">
        <v>35</v>
      </c>
      <c r="B63" s="65">
        <v>213929.95</v>
      </c>
      <c r="C63" s="65">
        <v>161927.63</v>
      </c>
      <c r="D63" s="62" t="s">
        <v>17</v>
      </c>
      <c r="E63" s="65">
        <v>100790.27</v>
      </c>
      <c r="F63" s="62" t="s">
        <v>17</v>
      </c>
      <c r="G63" s="65">
        <v>589640.37</v>
      </c>
      <c r="H63" s="62" t="s">
        <v>17</v>
      </c>
      <c r="I63" s="62" t="s">
        <v>17</v>
      </c>
    </row>
    <row r="64" spans="1:9" ht="15.75" customHeight="1">
      <c r="A64" s="87" t="s">
        <v>90</v>
      </c>
      <c r="B64" s="65">
        <v>96340</v>
      </c>
      <c r="C64" s="65">
        <v>249725</v>
      </c>
      <c r="D64" s="65">
        <v>907254.15999999992</v>
      </c>
      <c r="E64" s="65">
        <v>2352117.15</v>
      </c>
      <c r="F64" s="65">
        <v>317242.8</v>
      </c>
      <c r="G64" s="65">
        <v>3864398.38</v>
      </c>
      <c r="H64" s="65">
        <v>5867636.5999999996</v>
      </c>
      <c r="I64" s="65">
        <v>23542</v>
      </c>
    </row>
    <row r="65" spans="1:10" ht="15.75" customHeight="1">
      <c r="A65" s="15"/>
      <c r="B65" s="15"/>
      <c r="C65" s="15"/>
      <c r="D65" s="15"/>
      <c r="E65" s="15"/>
      <c r="F65" s="15"/>
      <c r="G65" s="15"/>
      <c r="H65" s="15"/>
      <c r="I65" s="15"/>
    </row>
    <row r="66" spans="1:10" ht="15.75" customHeight="1">
      <c r="A66" s="11"/>
      <c r="B66" s="11"/>
      <c r="C66" s="11"/>
      <c r="D66" s="11"/>
      <c r="E66" s="11"/>
      <c r="F66" s="11"/>
      <c r="G66" s="11"/>
      <c r="H66" s="11"/>
      <c r="I66" s="11"/>
    </row>
    <row r="67" spans="1:10" ht="15.75" customHeight="1">
      <c r="A67" s="7" t="s">
        <v>58</v>
      </c>
      <c r="B67" s="76"/>
      <c r="C67" s="11"/>
      <c r="D67" s="11"/>
      <c r="E67" s="11"/>
      <c r="F67" s="11"/>
      <c r="G67" s="11"/>
      <c r="H67" s="11"/>
      <c r="I67" s="11"/>
      <c r="J67" s="11"/>
    </row>
    <row r="68" spans="1:10" ht="15.75" customHeight="1">
      <c r="A68" s="8"/>
      <c r="B68" s="76"/>
      <c r="C68" s="11"/>
      <c r="D68" s="11"/>
      <c r="E68" s="11"/>
      <c r="F68" s="11"/>
      <c r="G68" s="11"/>
      <c r="H68" s="11"/>
      <c r="I68" s="11"/>
      <c r="J68" s="11"/>
    </row>
    <row r="69" spans="1:10" ht="15.75" customHeight="1">
      <c r="A69" s="9" t="s">
        <v>59</v>
      </c>
      <c r="B69" s="11"/>
      <c r="C69" s="11"/>
      <c r="D69" s="11"/>
      <c r="E69" s="11"/>
      <c r="F69" s="11"/>
      <c r="G69" s="11"/>
      <c r="H69" s="11"/>
      <c r="I69" s="11"/>
      <c r="J69" s="11"/>
    </row>
    <row r="70" spans="1:10" ht="15.75" customHeight="1">
      <c r="A70" s="11"/>
      <c r="B70" s="11"/>
      <c r="C70" s="11"/>
      <c r="D70" s="11"/>
      <c r="E70" s="11"/>
      <c r="F70" s="11"/>
      <c r="G70" s="11"/>
      <c r="H70" s="11"/>
      <c r="I70" s="11"/>
      <c r="J70" s="11"/>
    </row>
    <row r="71" spans="1:10" ht="15.75" customHeight="1">
      <c r="A71" s="11"/>
      <c r="B71" s="11"/>
      <c r="C71" s="11"/>
      <c r="D71" s="11"/>
      <c r="E71" s="11"/>
      <c r="F71" s="11"/>
      <c r="G71" s="11"/>
      <c r="H71" s="11"/>
      <c r="I71" s="11"/>
      <c r="J71" s="11"/>
    </row>
    <row r="72" spans="1:10" ht="15.75" customHeight="1">
      <c r="A72" s="11"/>
      <c r="B72" s="11"/>
      <c r="C72" s="11"/>
      <c r="D72" s="11"/>
      <c r="E72" s="11"/>
      <c r="F72" s="11"/>
      <c r="G72" s="11"/>
      <c r="H72" s="11"/>
      <c r="I72" s="11"/>
      <c r="J72" s="11"/>
    </row>
    <row r="73" spans="1:10" ht="15.75" customHeight="1">
      <c r="A73" s="11"/>
      <c r="B73" s="11"/>
      <c r="C73" s="11"/>
      <c r="D73" s="11"/>
      <c r="E73" s="11"/>
      <c r="F73" s="11"/>
      <c r="G73" s="11"/>
      <c r="H73" s="11"/>
      <c r="I73" s="11"/>
      <c r="J73" s="11"/>
    </row>
    <row r="74" spans="1:10" ht="15.75" customHeight="1">
      <c r="A74" s="11"/>
      <c r="B74" s="11"/>
      <c r="C74" s="11"/>
      <c r="D74" s="11"/>
      <c r="E74" s="11"/>
      <c r="F74" s="11"/>
      <c r="G74" s="11"/>
      <c r="H74" s="11"/>
      <c r="I74" s="11"/>
      <c r="J74" s="11"/>
    </row>
    <row r="75" spans="1:10" ht="15.75" customHeight="1">
      <c r="A75" s="11"/>
      <c r="B75" s="11"/>
      <c r="C75" s="11"/>
      <c r="D75" s="11"/>
      <c r="E75" s="11"/>
      <c r="F75" s="11"/>
      <c r="G75" s="11"/>
      <c r="H75" s="11"/>
      <c r="I75" s="11"/>
      <c r="J75" s="11"/>
    </row>
    <row r="76" spans="1:10" ht="15.75" customHeight="1">
      <c r="A76" s="11"/>
      <c r="B76" s="11"/>
      <c r="C76" s="11"/>
      <c r="D76" s="11"/>
      <c r="E76" s="11"/>
      <c r="F76" s="11"/>
      <c r="G76" s="11"/>
      <c r="H76" s="11"/>
      <c r="I76" s="11"/>
      <c r="J76" s="11"/>
    </row>
    <row r="77" spans="1:10" ht="15.75" customHeight="1">
      <c r="A77" s="11"/>
      <c r="B77" s="11"/>
      <c r="C77" s="11"/>
      <c r="D77" s="11"/>
      <c r="E77" s="11"/>
      <c r="F77" s="11"/>
      <c r="G77" s="11"/>
      <c r="H77" s="11"/>
      <c r="I77" s="11"/>
      <c r="J77" s="11"/>
    </row>
    <row r="78" spans="1:10" ht="15.75" customHeight="1">
      <c r="A78" s="11"/>
      <c r="B78" s="11"/>
      <c r="C78" s="11"/>
      <c r="D78" s="11"/>
      <c r="E78" s="11"/>
      <c r="F78" s="11"/>
      <c r="G78" s="11"/>
      <c r="H78" s="11"/>
      <c r="I78" s="11"/>
      <c r="J78" s="11"/>
    </row>
    <row r="79" spans="1:10" ht="15.75" customHeight="1">
      <c r="A79" s="11"/>
      <c r="B79" s="11"/>
      <c r="C79" s="11"/>
      <c r="D79" s="11"/>
      <c r="E79" s="11"/>
      <c r="F79" s="11"/>
      <c r="G79" s="11"/>
      <c r="H79" s="11"/>
      <c r="I79" s="11"/>
      <c r="J79" s="11"/>
    </row>
    <row r="80" spans="1:10" ht="15.75" customHeight="1">
      <c r="A80" s="11"/>
      <c r="B80" s="11"/>
      <c r="C80" s="11"/>
      <c r="D80" s="11"/>
      <c r="E80" s="11"/>
      <c r="F80" s="11"/>
      <c r="G80" s="11"/>
      <c r="H80" s="11"/>
      <c r="I80" s="11"/>
      <c r="J80" s="11"/>
    </row>
    <row r="81" spans="1:10" ht="15.75" customHeight="1">
      <c r="A81" s="11"/>
      <c r="B81" s="11"/>
      <c r="C81" s="11"/>
      <c r="D81" s="11"/>
      <c r="E81" s="11"/>
      <c r="F81" s="11"/>
      <c r="G81" s="11"/>
      <c r="H81" s="11"/>
      <c r="I81" s="11"/>
      <c r="J81" s="11"/>
    </row>
    <row r="82" spans="1:10" ht="15.75" customHeight="1">
      <c r="A82" s="11"/>
      <c r="B82" s="11"/>
      <c r="C82" s="11"/>
      <c r="D82" s="11"/>
      <c r="E82" s="11"/>
      <c r="F82" s="11"/>
      <c r="G82" s="11"/>
      <c r="H82" s="11"/>
      <c r="I82" s="11"/>
      <c r="J82" s="11"/>
    </row>
    <row r="83" spans="1:10" ht="15.75" customHeight="1">
      <c r="A83" s="11"/>
      <c r="B83" s="11"/>
      <c r="C83" s="11"/>
      <c r="D83" s="11"/>
      <c r="E83" s="11"/>
      <c r="F83" s="11"/>
      <c r="G83" s="11"/>
      <c r="H83" s="11"/>
      <c r="I83" s="11"/>
      <c r="J83" s="11"/>
    </row>
    <row r="84" spans="1:10" ht="15.75" customHeight="1">
      <c r="A84" s="11"/>
      <c r="B84" s="11"/>
      <c r="C84" s="11"/>
      <c r="D84" s="11"/>
      <c r="E84" s="11"/>
      <c r="F84" s="11"/>
      <c r="G84" s="11"/>
      <c r="H84" s="11"/>
      <c r="I84" s="11"/>
      <c r="J84" s="11"/>
    </row>
    <row r="85" spans="1:10" ht="15.75" customHeight="1">
      <c r="A85" s="11"/>
      <c r="B85" s="11"/>
      <c r="C85" s="11"/>
      <c r="D85" s="11"/>
      <c r="E85" s="11"/>
      <c r="F85" s="11"/>
      <c r="G85" s="11"/>
      <c r="H85" s="11"/>
      <c r="I85" s="11"/>
      <c r="J85" s="11"/>
    </row>
    <row r="86" spans="1:10" ht="15.75" customHeight="1">
      <c r="A86" s="11"/>
      <c r="B86" s="11"/>
      <c r="C86" s="11"/>
      <c r="D86" s="11"/>
      <c r="E86" s="11"/>
      <c r="F86" s="11"/>
      <c r="G86" s="11"/>
      <c r="H86" s="11"/>
      <c r="I86" s="11"/>
      <c r="J86" s="11"/>
    </row>
    <row r="87" spans="1:10" ht="15.75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</row>
    <row r="88" spans="1:10" ht="15.75" customHeight="1">
      <c r="A88" s="11"/>
      <c r="B88" s="11"/>
      <c r="C88" s="11"/>
      <c r="D88" s="11"/>
      <c r="E88" s="11"/>
      <c r="F88" s="11"/>
      <c r="G88" s="11"/>
      <c r="H88" s="11"/>
      <c r="I88" s="11"/>
      <c r="J88" s="11"/>
    </row>
    <row r="89" spans="1:10" ht="15.75" customHeight="1">
      <c r="A89" s="11"/>
      <c r="B89" s="11"/>
      <c r="C89" s="11"/>
      <c r="D89" s="11"/>
      <c r="E89" s="11"/>
      <c r="F89" s="11"/>
      <c r="G89" s="11"/>
      <c r="H89" s="11"/>
      <c r="I89" s="11"/>
      <c r="J89" s="11"/>
    </row>
    <row r="90" spans="1:10" ht="15.75" customHeight="1">
      <c r="A90" s="11"/>
      <c r="B90" s="11"/>
      <c r="C90" s="11"/>
      <c r="D90" s="11"/>
      <c r="E90" s="11"/>
      <c r="F90" s="11"/>
      <c r="G90" s="11"/>
      <c r="H90" s="11"/>
      <c r="I90" s="11"/>
      <c r="J90" s="11"/>
    </row>
    <row r="91" spans="1:10" ht="15.75" customHeight="1">
      <c r="A91" s="11"/>
      <c r="B91" s="11"/>
      <c r="C91" s="11"/>
      <c r="D91" s="11"/>
      <c r="E91" s="11"/>
      <c r="F91" s="11"/>
      <c r="G91" s="11"/>
      <c r="H91" s="11"/>
      <c r="I91" s="11"/>
      <c r="J91" s="11"/>
    </row>
    <row r="92" spans="1:10" ht="15.75" customHeight="1">
      <c r="A92" s="11"/>
      <c r="B92" s="11"/>
      <c r="C92" s="11"/>
      <c r="D92" s="11"/>
      <c r="E92" s="11"/>
      <c r="F92" s="11"/>
      <c r="G92" s="11"/>
      <c r="H92" s="11"/>
      <c r="I92" s="11"/>
      <c r="J92" s="11"/>
    </row>
    <row r="93" spans="1:10" ht="15.75" customHeight="1">
      <c r="A93" s="11"/>
      <c r="B93" s="11"/>
      <c r="C93" s="11"/>
      <c r="D93" s="11"/>
      <c r="E93" s="11"/>
      <c r="F93" s="11"/>
      <c r="G93" s="11"/>
      <c r="H93" s="11"/>
      <c r="I93" s="11"/>
      <c r="J93" s="11"/>
    </row>
    <row r="94" spans="1:10" ht="15.75" customHeight="1">
      <c r="A94" s="11"/>
      <c r="B94" s="11"/>
      <c r="C94" s="11"/>
      <c r="D94" s="11"/>
      <c r="E94" s="11"/>
      <c r="F94" s="11"/>
      <c r="G94" s="11"/>
      <c r="H94" s="11"/>
      <c r="I94" s="11"/>
      <c r="J94" s="11"/>
    </row>
    <row r="95" spans="1:10" ht="15.75" customHeight="1">
      <c r="A95" s="11"/>
      <c r="B95" s="11"/>
      <c r="C95" s="11"/>
      <c r="D95" s="11"/>
      <c r="E95" s="11"/>
      <c r="F95" s="11"/>
      <c r="G95" s="11"/>
      <c r="H95" s="11"/>
      <c r="I95" s="11"/>
      <c r="J95" s="11"/>
    </row>
    <row r="96" spans="1:10" ht="15.75" customHeight="1">
      <c r="A96" s="11"/>
      <c r="B96" s="11"/>
      <c r="C96" s="11"/>
      <c r="D96" s="11"/>
      <c r="E96" s="11"/>
      <c r="F96" s="11"/>
      <c r="G96" s="11"/>
      <c r="H96" s="11"/>
      <c r="I96" s="11"/>
      <c r="J96" s="11"/>
    </row>
    <row r="97" spans="1:10" ht="15.75" customHeight="1">
      <c r="A97" s="11"/>
      <c r="B97" s="11"/>
      <c r="C97" s="11"/>
      <c r="D97" s="11"/>
      <c r="E97" s="11"/>
      <c r="F97" s="11"/>
      <c r="G97" s="11"/>
      <c r="H97" s="11"/>
      <c r="I97" s="11"/>
      <c r="J97" s="11"/>
    </row>
    <row r="98" spans="1:10" ht="15.75" customHeight="1">
      <c r="A98" s="11"/>
      <c r="B98" s="11"/>
      <c r="C98" s="11"/>
      <c r="D98" s="11"/>
      <c r="E98" s="11"/>
      <c r="F98" s="11"/>
      <c r="G98" s="11"/>
      <c r="H98" s="11"/>
      <c r="I98" s="11"/>
      <c r="J98" s="11"/>
    </row>
    <row r="99" spans="1:10" ht="15.75" customHeight="1">
      <c r="A99" s="11"/>
      <c r="B99" s="11"/>
      <c r="C99" s="11"/>
      <c r="D99" s="11"/>
      <c r="E99" s="11"/>
      <c r="F99" s="11"/>
      <c r="G99" s="11"/>
      <c r="H99" s="11"/>
      <c r="I99" s="11"/>
      <c r="J99" s="11"/>
    </row>
    <row r="100" spans="1:10" ht="15.75" customHeight="1"/>
    <row r="101" spans="1:10" ht="15.75" customHeight="1"/>
    <row r="102" spans="1:10" ht="15.75" customHeight="1"/>
    <row r="103" spans="1:10" ht="15.75" customHeight="1"/>
    <row r="104" spans="1:10" ht="15.75" customHeight="1"/>
    <row r="105" spans="1:10" ht="15.75" customHeight="1"/>
    <row r="106" spans="1:10" ht="15.75" customHeight="1"/>
    <row r="107" spans="1:10" ht="15.75" customHeight="1"/>
    <row r="108" spans="1:10" ht="15.75" customHeight="1"/>
    <row r="109" spans="1:10" ht="15.75" customHeight="1"/>
    <row r="110" spans="1:10" ht="15.75" customHeight="1"/>
    <row r="111" spans="1:10" ht="15.75" customHeight="1"/>
    <row r="112" spans="1:10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</sheetData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Y83"/>
  <sheetViews>
    <sheetView showGridLines="0" workbookViewId="0">
      <pane xSplit="1" ySplit="3" topLeftCell="G24" activePane="bottomRight" state="frozen"/>
      <selection pane="bottomRight" activeCell="B4" sqref="B4"/>
      <selection pane="bottomLeft" activeCell="A4" sqref="A4"/>
      <selection pane="topRight" activeCell="B1" sqref="B1"/>
    </sheetView>
  </sheetViews>
  <sheetFormatPr defaultColWidth="14.42578125" defaultRowHeight="15" customHeight="1"/>
  <cols>
    <col min="1" max="1" width="43.7109375" customWidth="1"/>
    <col min="8" max="9" width="12.7109375" customWidth="1"/>
  </cols>
  <sheetData>
    <row r="1" spans="1:9">
      <c r="A1" s="6" t="s">
        <v>103</v>
      </c>
      <c r="B1" s="52"/>
      <c r="C1" s="51"/>
      <c r="D1" s="51"/>
    </row>
    <row r="2" spans="1:9">
      <c r="A2" s="78"/>
      <c r="B2" s="52"/>
      <c r="C2" s="51"/>
      <c r="D2" s="51"/>
    </row>
    <row r="3" spans="1:9">
      <c r="A3" s="53" t="s">
        <v>8</v>
      </c>
      <c r="B3" s="54">
        <v>2017</v>
      </c>
      <c r="C3" s="54">
        <v>2018</v>
      </c>
      <c r="D3" s="10">
        <v>2019</v>
      </c>
      <c r="E3" s="10">
        <v>2020</v>
      </c>
      <c r="F3" s="10">
        <v>2021</v>
      </c>
      <c r="G3" s="10">
        <v>2022</v>
      </c>
      <c r="H3" s="10">
        <v>2023</v>
      </c>
      <c r="I3" s="10" t="s">
        <v>104</v>
      </c>
    </row>
    <row r="4" spans="1:9">
      <c r="A4" s="56"/>
      <c r="B4" s="76"/>
      <c r="C4" s="76"/>
      <c r="D4" s="11"/>
      <c r="E4" s="16"/>
      <c r="G4" s="17"/>
      <c r="H4" s="18"/>
      <c r="I4" s="18"/>
    </row>
    <row r="5" spans="1:9">
      <c r="A5" s="88" t="s">
        <v>15</v>
      </c>
      <c r="B5" s="89">
        <v>156305102</v>
      </c>
      <c r="C5" s="89">
        <v>311503285</v>
      </c>
      <c r="D5" s="89">
        <v>360238647</v>
      </c>
      <c r="E5" s="89">
        <v>235309474</v>
      </c>
      <c r="F5" s="89">
        <v>370987157</v>
      </c>
      <c r="G5" s="89">
        <v>455874544.5</v>
      </c>
      <c r="H5" s="89">
        <v>383120918</v>
      </c>
      <c r="I5" s="89">
        <v>368269814.85000002</v>
      </c>
    </row>
    <row r="6" spans="1:9">
      <c r="A6" s="90" t="s">
        <v>105</v>
      </c>
      <c r="B6" s="91">
        <v>283375.5</v>
      </c>
      <c r="C6" s="91">
        <v>2006769.35</v>
      </c>
      <c r="D6" s="91">
        <v>453785.76</v>
      </c>
      <c r="E6" s="91">
        <v>826009.59999999998</v>
      </c>
      <c r="F6" s="19">
        <v>702631.36</v>
      </c>
      <c r="G6" s="19">
        <v>411643.76</v>
      </c>
      <c r="H6" s="19">
        <v>406.58</v>
      </c>
      <c r="I6" s="19">
        <v>0</v>
      </c>
    </row>
    <row r="7" spans="1:9">
      <c r="A7" s="90" t="s">
        <v>63</v>
      </c>
      <c r="B7" s="91">
        <v>1122405.81</v>
      </c>
      <c r="C7" s="91">
        <v>1538593.36</v>
      </c>
      <c r="D7" s="91">
        <v>667172.35</v>
      </c>
      <c r="E7" s="91">
        <v>3757573.05</v>
      </c>
      <c r="F7" s="91">
        <v>4948351.3</v>
      </c>
      <c r="G7" s="91">
        <v>2385053.21</v>
      </c>
      <c r="H7" s="91">
        <v>1854857.72</v>
      </c>
      <c r="I7" s="91">
        <v>760823</v>
      </c>
    </row>
    <row r="8" spans="1:9">
      <c r="A8" s="90" t="s">
        <v>106</v>
      </c>
      <c r="B8" s="91">
        <v>0</v>
      </c>
      <c r="C8" s="91">
        <v>0</v>
      </c>
      <c r="D8" s="91">
        <v>0</v>
      </c>
      <c r="E8" s="91">
        <v>0</v>
      </c>
      <c r="F8" s="19">
        <v>0</v>
      </c>
      <c r="G8" s="91">
        <v>24686.68</v>
      </c>
      <c r="H8" s="91">
        <v>0</v>
      </c>
      <c r="I8" s="91">
        <v>0</v>
      </c>
    </row>
    <row r="9" spans="1:9">
      <c r="A9" s="90" t="s">
        <v>43</v>
      </c>
      <c r="B9" s="91">
        <v>0</v>
      </c>
      <c r="C9" s="91">
        <v>0</v>
      </c>
      <c r="D9" s="91">
        <v>0</v>
      </c>
      <c r="E9" s="91">
        <v>0</v>
      </c>
      <c r="F9" s="19">
        <v>105470.07</v>
      </c>
      <c r="G9" s="20">
        <v>167387.42000000001</v>
      </c>
      <c r="H9" s="20">
        <v>127919.65</v>
      </c>
      <c r="I9" s="20">
        <v>0</v>
      </c>
    </row>
    <row r="10" spans="1:9">
      <c r="A10" s="90" t="s">
        <v>107</v>
      </c>
      <c r="B10" s="91">
        <v>95339.26</v>
      </c>
      <c r="C10" s="91">
        <v>78000</v>
      </c>
      <c r="D10" s="91">
        <v>144388</v>
      </c>
      <c r="E10" s="91">
        <v>421776</v>
      </c>
      <c r="F10" s="92">
        <v>339171.58</v>
      </c>
      <c r="G10" s="92">
        <v>0</v>
      </c>
      <c r="H10" s="92">
        <v>0</v>
      </c>
      <c r="I10" s="92">
        <v>32906</v>
      </c>
    </row>
    <row r="11" spans="1:9">
      <c r="A11" s="90" t="s">
        <v>108</v>
      </c>
      <c r="B11" s="91">
        <v>72465.66</v>
      </c>
      <c r="C11" s="91">
        <v>0</v>
      </c>
      <c r="D11" s="91">
        <v>0</v>
      </c>
      <c r="E11" s="20">
        <v>21146</v>
      </c>
      <c r="F11" s="91">
        <v>0</v>
      </c>
      <c r="G11" s="91">
        <v>124852.83</v>
      </c>
      <c r="H11" s="91">
        <v>0</v>
      </c>
      <c r="I11" s="91">
        <v>0</v>
      </c>
    </row>
    <row r="12" spans="1:9">
      <c r="A12" s="90" t="s">
        <v>21</v>
      </c>
      <c r="B12" s="91">
        <v>14917368.08</v>
      </c>
      <c r="C12" s="91">
        <v>12876183.890000001</v>
      </c>
      <c r="D12" s="91">
        <v>9003204.2699999996</v>
      </c>
      <c r="E12" s="92">
        <v>9044601.7599999998</v>
      </c>
      <c r="F12" s="93">
        <v>20275218.239999998</v>
      </c>
      <c r="G12" s="93">
        <v>15420062.57</v>
      </c>
      <c r="H12" s="93">
        <v>20314605.59</v>
      </c>
      <c r="I12" s="93">
        <v>17038935.75</v>
      </c>
    </row>
    <row r="13" spans="1:9">
      <c r="A13" s="90" t="s">
        <v>67</v>
      </c>
      <c r="B13" s="91">
        <v>0</v>
      </c>
      <c r="C13" s="91">
        <v>0</v>
      </c>
      <c r="D13" s="91">
        <v>0</v>
      </c>
      <c r="E13" s="91">
        <v>0</v>
      </c>
      <c r="F13" s="20">
        <v>103407.86</v>
      </c>
      <c r="G13" s="91">
        <v>0</v>
      </c>
      <c r="H13" s="91">
        <v>183693.78</v>
      </c>
      <c r="I13" s="91">
        <v>0</v>
      </c>
    </row>
    <row r="14" spans="1:9">
      <c r="A14" s="90" t="s">
        <v>22</v>
      </c>
      <c r="B14" s="91">
        <v>2087771.84</v>
      </c>
      <c r="C14" s="91">
        <v>302008.15999999997</v>
      </c>
      <c r="D14" s="91">
        <v>1208234.26</v>
      </c>
      <c r="E14" s="19">
        <v>820358.88</v>
      </c>
      <c r="F14" s="19">
        <v>4455664.6900000004</v>
      </c>
      <c r="G14" s="19">
        <v>1129763.3799999999</v>
      </c>
      <c r="H14" s="19">
        <v>728244.47</v>
      </c>
      <c r="I14" s="19">
        <v>996053</v>
      </c>
    </row>
    <row r="15" spans="1:9">
      <c r="A15" s="90" t="s">
        <v>25</v>
      </c>
      <c r="B15" s="91">
        <v>24731734.75</v>
      </c>
      <c r="C15" s="91">
        <v>69987399.299999997</v>
      </c>
      <c r="D15" s="91">
        <v>126500736.40000001</v>
      </c>
      <c r="E15" s="91">
        <v>62504260.560000002</v>
      </c>
      <c r="F15" s="91">
        <v>80165640.129999995</v>
      </c>
      <c r="G15" s="91">
        <v>129205440.8</v>
      </c>
      <c r="H15" s="91">
        <v>87332875.950000003</v>
      </c>
      <c r="I15" s="91">
        <v>119374414.25</v>
      </c>
    </row>
    <row r="16" spans="1:9">
      <c r="A16" s="90" t="s">
        <v>109</v>
      </c>
      <c r="B16" s="91">
        <v>3754269.08</v>
      </c>
      <c r="C16" s="91">
        <v>13243531.58</v>
      </c>
      <c r="D16" s="91">
        <v>20463510.399999999</v>
      </c>
      <c r="E16" s="91">
        <v>9487694.4399999995</v>
      </c>
      <c r="F16" s="19">
        <v>6039621.6399999997</v>
      </c>
      <c r="G16" s="19">
        <v>3226504.84</v>
      </c>
      <c r="H16" s="19">
        <v>12865810.01</v>
      </c>
      <c r="I16" s="19">
        <v>8761093.8200000003</v>
      </c>
    </row>
    <row r="17" spans="1:9">
      <c r="A17" s="90" t="s">
        <v>23</v>
      </c>
      <c r="B17" s="91">
        <v>1456609.8</v>
      </c>
      <c r="C17" s="91">
        <v>0</v>
      </c>
      <c r="D17" s="91">
        <v>0</v>
      </c>
      <c r="E17" s="19">
        <v>61186.03</v>
      </c>
      <c r="F17" s="91">
        <v>374475.62</v>
      </c>
      <c r="G17" s="91">
        <v>348194.25</v>
      </c>
      <c r="H17" s="91">
        <v>291004.28000000003</v>
      </c>
      <c r="I17" s="91">
        <v>67104</v>
      </c>
    </row>
    <row r="18" spans="1:9">
      <c r="A18" s="21" t="s">
        <v>110</v>
      </c>
      <c r="B18" s="91">
        <v>595029.22</v>
      </c>
      <c r="C18" s="91">
        <v>1167083.22</v>
      </c>
      <c r="D18" s="91">
        <v>908866.11</v>
      </c>
      <c r="E18" s="91">
        <v>341893.87</v>
      </c>
      <c r="F18" s="91">
        <v>1012971.68</v>
      </c>
      <c r="G18" s="91">
        <v>1261927.01</v>
      </c>
      <c r="H18" s="91">
        <v>923373.29</v>
      </c>
      <c r="I18" s="91">
        <v>962637.83000000007</v>
      </c>
    </row>
    <row r="19" spans="1:9">
      <c r="A19" s="90" t="s">
        <v>111</v>
      </c>
      <c r="B19" s="91">
        <v>0</v>
      </c>
      <c r="C19" s="91">
        <v>0</v>
      </c>
      <c r="D19" s="91">
        <v>0</v>
      </c>
      <c r="E19" s="91">
        <v>0</v>
      </c>
      <c r="F19" s="19">
        <v>16595.36</v>
      </c>
      <c r="G19" s="19">
        <v>0</v>
      </c>
      <c r="H19" s="19">
        <v>0</v>
      </c>
      <c r="I19" s="19">
        <v>0</v>
      </c>
    </row>
    <row r="20" spans="1:9">
      <c r="A20" s="90" t="s">
        <v>44</v>
      </c>
      <c r="B20" s="91">
        <v>24693.39</v>
      </c>
      <c r="C20" s="91">
        <v>0</v>
      </c>
      <c r="D20" s="91">
        <v>0</v>
      </c>
      <c r="E20" s="91">
        <v>0</v>
      </c>
      <c r="F20" s="91">
        <v>0</v>
      </c>
      <c r="G20" s="91">
        <v>0</v>
      </c>
      <c r="H20" s="91">
        <v>0</v>
      </c>
      <c r="I20" s="91">
        <v>0</v>
      </c>
    </row>
    <row r="21" spans="1:9">
      <c r="A21" s="22" t="s">
        <v>112</v>
      </c>
      <c r="B21" s="91" t="s">
        <v>17</v>
      </c>
      <c r="C21" s="91" t="s">
        <v>17</v>
      </c>
      <c r="D21" s="91" t="s">
        <v>17</v>
      </c>
      <c r="E21" s="91" t="s">
        <v>17</v>
      </c>
      <c r="F21" s="91" t="s">
        <v>17</v>
      </c>
      <c r="G21" s="91" t="s">
        <v>17</v>
      </c>
      <c r="H21" s="91" t="s">
        <v>17</v>
      </c>
      <c r="I21" s="91">
        <v>349145</v>
      </c>
    </row>
    <row r="22" spans="1:9">
      <c r="A22" s="90" t="s">
        <v>93</v>
      </c>
      <c r="B22" s="91">
        <v>629279.28</v>
      </c>
      <c r="C22" s="91">
        <v>173094.51</v>
      </c>
      <c r="D22" s="91">
        <v>406832.08</v>
      </c>
      <c r="E22" s="91">
        <v>1184906.5900000001</v>
      </c>
      <c r="F22" s="91">
        <v>421127.98</v>
      </c>
      <c r="G22" s="91">
        <v>406498.8</v>
      </c>
      <c r="H22" s="91">
        <v>450143.15</v>
      </c>
      <c r="I22" s="91">
        <v>338541.98</v>
      </c>
    </row>
    <row r="23" spans="1:9">
      <c r="A23" s="90" t="s">
        <v>45</v>
      </c>
      <c r="B23" s="91">
        <v>1739635.8</v>
      </c>
      <c r="C23" s="91">
        <v>1650152.62</v>
      </c>
      <c r="D23" s="91">
        <v>362347.55</v>
      </c>
      <c r="E23" s="91">
        <v>377192.75</v>
      </c>
      <c r="F23" s="19">
        <v>206803.62</v>
      </c>
      <c r="G23" s="19">
        <v>227796.86</v>
      </c>
      <c r="H23" s="19">
        <v>416445.18</v>
      </c>
      <c r="I23" s="19">
        <v>28320</v>
      </c>
    </row>
    <row r="24" spans="1:9">
      <c r="A24" s="90" t="s">
        <v>27</v>
      </c>
      <c r="B24" s="91">
        <v>37676026.039999999</v>
      </c>
      <c r="C24" s="91">
        <v>82848475.5</v>
      </c>
      <c r="D24" s="91">
        <v>60872371.039999999</v>
      </c>
      <c r="E24" s="91">
        <v>28686095.079999998</v>
      </c>
      <c r="F24" s="19">
        <v>44093880.710000001</v>
      </c>
      <c r="G24" s="19">
        <v>78483428.969999999</v>
      </c>
      <c r="H24" s="19">
        <v>46252603.939999998</v>
      </c>
      <c r="I24" s="19">
        <v>41511631.189999998</v>
      </c>
    </row>
    <row r="25" spans="1:9">
      <c r="A25" s="90" t="s">
        <v>113</v>
      </c>
      <c r="B25" s="91">
        <v>0</v>
      </c>
      <c r="C25" s="91">
        <v>0</v>
      </c>
      <c r="D25" s="91">
        <v>0</v>
      </c>
      <c r="E25" s="19">
        <v>37530</v>
      </c>
      <c r="F25" s="19">
        <v>0</v>
      </c>
      <c r="G25" s="19">
        <v>0</v>
      </c>
      <c r="H25" s="19">
        <v>0</v>
      </c>
      <c r="I25" s="19">
        <v>0</v>
      </c>
    </row>
    <row r="26" spans="1:9">
      <c r="A26" s="90" t="s">
        <v>114</v>
      </c>
      <c r="B26" s="91">
        <v>0</v>
      </c>
      <c r="C26" s="91">
        <v>0</v>
      </c>
      <c r="D26" s="91">
        <v>0</v>
      </c>
      <c r="E26" s="91">
        <v>0</v>
      </c>
      <c r="F26" s="91">
        <v>0</v>
      </c>
      <c r="G26" s="91">
        <v>0</v>
      </c>
      <c r="H26" s="91">
        <v>35040</v>
      </c>
      <c r="I26" s="91">
        <v>0</v>
      </c>
    </row>
    <row r="27" spans="1:9">
      <c r="A27" s="90" t="s">
        <v>46</v>
      </c>
      <c r="B27" s="91">
        <v>13347592.65</v>
      </c>
      <c r="C27" s="91">
        <v>13294592.859999999</v>
      </c>
      <c r="D27" s="91">
        <v>12959387.619999999</v>
      </c>
      <c r="E27" s="91">
        <v>8458701.3699999992</v>
      </c>
      <c r="F27" s="91">
        <v>10154325.68</v>
      </c>
      <c r="G27" s="91">
        <v>15454529.92</v>
      </c>
      <c r="H27" s="91">
        <v>8127894.6799999997</v>
      </c>
      <c r="I27" s="91">
        <v>9341845.4199999999</v>
      </c>
    </row>
    <row r="28" spans="1:9">
      <c r="A28" s="90" t="s">
        <v>115</v>
      </c>
      <c r="B28" s="91">
        <v>19825.189999999999</v>
      </c>
      <c r="C28" s="91">
        <v>0</v>
      </c>
      <c r="D28" s="91">
        <v>0</v>
      </c>
      <c r="E28" s="91">
        <v>21690</v>
      </c>
      <c r="F28" s="91">
        <v>0</v>
      </c>
      <c r="G28" s="91">
        <v>288975.95</v>
      </c>
      <c r="H28" s="91">
        <v>86860.9</v>
      </c>
      <c r="I28" s="91">
        <v>0</v>
      </c>
    </row>
    <row r="29" spans="1:9">
      <c r="A29" s="90" t="s">
        <v>116</v>
      </c>
      <c r="B29" s="91">
        <v>0</v>
      </c>
      <c r="C29" s="91">
        <v>0</v>
      </c>
      <c r="D29" s="91">
        <v>0</v>
      </c>
      <c r="E29" s="19">
        <v>0</v>
      </c>
      <c r="F29" s="91">
        <v>16963.189999999999</v>
      </c>
      <c r="G29" s="91">
        <v>0</v>
      </c>
      <c r="H29" s="91">
        <v>0</v>
      </c>
      <c r="I29" s="91">
        <v>0</v>
      </c>
    </row>
    <row r="30" spans="1:9">
      <c r="A30" s="90" t="s">
        <v>117</v>
      </c>
      <c r="B30" s="91">
        <v>0</v>
      </c>
      <c r="C30" s="91">
        <v>0</v>
      </c>
      <c r="D30" s="91">
        <v>0</v>
      </c>
      <c r="E30" s="91">
        <v>0</v>
      </c>
      <c r="F30" s="19">
        <v>0</v>
      </c>
      <c r="G30" s="91">
        <v>0</v>
      </c>
      <c r="H30" s="91">
        <v>0</v>
      </c>
      <c r="I30" s="91">
        <v>563990</v>
      </c>
    </row>
    <row r="31" spans="1:9">
      <c r="A31" s="90" t="s">
        <v>47</v>
      </c>
      <c r="B31" s="91">
        <v>0</v>
      </c>
      <c r="C31" s="91">
        <v>0</v>
      </c>
      <c r="D31" s="91">
        <v>0</v>
      </c>
      <c r="E31" s="91">
        <v>0</v>
      </c>
      <c r="F31" s="91">
        <v>0</v>
      </c>
      <c r="G31" s="91">
        <v>126658.68</v>
      </c>
      <c r="H31" s="91">
        <v>252801.46</v>
      </c>
      <c r="I31" s="91">
        <v>0</v>
      </c>
    </row>
    <row r="32" spans="1:9">
      <c r="A32" s="90" t="s">
        <v>118</v>
      </c>
      <c r="B32" s="91">
        <v>0</v>
      </c>
      <c r="C32" s="91">
        <v>0</v>
      </c>
      <c r="D32" s="91">
        <v>37437371.780000001</v>
      </c>
      <c r="E32" s="91">
        <v>34762785.340000004</v>
      </c>
      <c r="F32" s="91">
        <v>12091448.07</v>
      </c>
      <c r="G32" s="91">
        <v>77429186.200000003</v>
      </c>
      <c r="H32" s="91">
        <v>124252912.3</v>
      </c>
      <c r="I32" s="91">
        <v>97782530.289999992</v>
      </c>
    </row>
    <row r="33" spans="1:9">
      <c r="A33" s="90" t="s">
        <v>76</v>
      </c>
      <c r="B33" s="91">
        <v>0</v>
      </c>
      <c r="C33" s="91">
        <v>0</v>
      </c>
      <c r="D33" s="91">
        <v>0</v>
      </c>
      <c r="E33" s="91">
        <v>0</v>
      </c>
      <c r="F33" s="91">
        <v>54353.54</v>
      </c>
      <c r="G33" s="91">
        <v>0</v>
      </c>
      <c r="H33" s="91">
        <v>0</v>
      </c>
      <c r="I33" s="91">
        <v>0</v>
      </c>
    </row>
    <row r="34" spans="1:9">
      <c r="A34" s="90" t="s">
        <v>94</v>
      </c>
      <c r="B34" s="91">
        <v>57078</v>
      </c>
      <c r="C34" s="91">
        <v>67147.58</v>
      </c>
      <c r="D34" s="91">
        <v>72219.100000000006</v>
      </c>
      <c r="E34" s="19">
        <v>56364.98</v>
      </c>
      <c r="F34" s="19">
        <v>80490.570000000007</v>
      </c>
      <c r="G34" s="19">
        <v>109782.74</v>
      </c>
      <c r="H34" s="19">
        <v>190010.51</v>
      </c>
      <c r="I34" s="19">
        <v>121903</v>
      </c>
    </row>
    <row r="35" spans="1:9">
      <c r="A35" s="90" t="s">
        <v>48</v>
      </c>
      <c r="B35" s="91">
        <v>32810.400000000001</v>
      </c>
      <c r="C35" s="91">
        <v>116883.89</v>
      </c>
      <c r="D35" s="91">
        <v>170972.71</v>
      </c>
      <c r="E35" s="19">
        <v>184595.74</v>
      </c>
      <c r="F35" s="91">
        <v>0</v>
      </c>
      <c r="G35" s="91">
        <v>63763.32</v>
      </c>
      <c r="H35" s="91">
        <v>293852.56</v>
      </c>
      <c r="I35" s="91">
        <v>0</v>
      </c>
    </row>
    <row r="36" spans="1:9">
      <c r="A36" s="90" t="s">
        <v>40</v>
      </c>
      <c r="B36" s="91">
        <v>12090758.199999999</v>
      </c>
      <c r="C36" s="91">
        <v>18257293.690000001</v>
      </c>
      <c r="D36" s="91">
        <v>21802495.559999999</v>
      </c>
      <c r="E36" s="91">
        <v>19334441.57</v>
      </c>
      <c r="F36" s="19">
        <v>17788635.219999999</v>
      </c>
      <c r="G36" s="19">
        <v>12615919.119999999</v>
      </c>
      <c r="H36" s="19">
        <v>11798769.789999999</v>
      </c>
      <c r="I36" s="19">
        <v>4852687.63</v>
      </c>
    </row>
    <row r="37" spans="1:9">
      <c r="A37" s="90" t="s">
        <v>95</v>
      </c>
      <c r="B37" s="91">
        <v>0</v>
      </c>
      <c r="C37" s="91">
        <v>0</v>
      </c>
      <c r="D37" s="91">
        <v>181968.53</v>
      </c>
      <c r="E37" s="91">
        <v>0</v>
      </c>
      <c r="F37" s="19">
        <v>62000</v>
      </c>
      <c r="G37" s="91">
        <v>0</v>
      </c>
      <c r="H37" s="91">
        <v>0</v>
      </c>
      <c r="I37" s="91">
        <v>0</v>
      </c>
    </row>
    <row r="38" spans="1:9">
      <c r="A38" s="90" t="s">
        <v>96</v>
      </c>
      <c r="B38" s="91">
        <v>0</v>
      </c>
      <c r="C38" s="91">
        <v>0</v>
      </c>
      <c r="D38" s="91">
        <v>1471262.38</v>
      </c>
      <c r="E38" s="91">
        <v>0</v>
      </c>
      <c r="F38" s="91">
        <v>0</v>
      </c>
      <c r="G38" s="91">
        <v>0</v>
      </c>
      <c r="H38" s="91">
        <v>0</v>
      </c>
      <c r="I38" s="91">
        <v>0</v>
      </c>
    </row>
    <row r="39" spans="1:9">
      <c r="A39" s="90" t="s">
        <v>119</v>
      </c>
      <c r="B39" s="91">
        <v>54076</v>
      </c>
      <c r="C39" s="91">
        <v>0</v>
      </c>
      <c r="D39" s="91">
        <v>0</v>
      </c>
      <c r="E39" s="91">
        <v>0</v>
      </c>
      <c r="F39" s="91">
        <v>0</v>
      </c>
      <c r="G39" s="91">
        <v>0</v>
      </c>
      <c r="H39" s="91">
        <v>0</v>
      </c>
      <c r="I39" s="91">
        <v>0</v>
      </c>
    </row>
    <row r="40" spans="1:9">
      <c r="A40" s="90" t="s">
        <v>97</v>
      </c>
      <c r="B40" s="91">
        <v>0</v>
      </c>
      <c r="C40" s="91">
        <v>91223.93</v>
      </c>
      <c r="D40" s="91">
        <v>0</v>
      </c>
      <c r="E40" s="91">
        <v>0</v>
      </c>
      <c r="F40" s="91">
        <v>0</v>
      </c>
      <c r="G40" s="91">
        <v>0</v>
      </c>
      <c r="H40" s="91">
        <v>0</v>
      </c>
      <c r="I40" s="91">
        <v>0</v>
      </c>
    </row>
    <row r="41" spans="1:9">
      <c r="A41" s="90" t="s">
        <v>120</v>
      </c>
      <c r="B41" s="91">
        <v>0</v>
      </c>
      <c r="C41" s="91">
        <v>0</v>
      </c>
      <c r="D41" s="91">
        <v>0</v>
      </c>
      <c r="E41" s="91">
        <v>0</v>
      </c>
      <c r="F41" s="20">
        <v>16991.86</v>
      </c>
      <c r="G41" s="91">
        <v>0</v>
      </c>
      <c r="H41" s="91">
        <v>0</v>
      </c>
      <c r="I41" s="91">
        <v>0</v>
      </c>
    </row>
    <row r="42" spans="1:9">
      <c r="A42" s="90" t="s">
        <v>80</v>
      </c>
      <c r="B42" s="91">
        <v>0</v>
      </c>
      <c r="C42" s="91">
        <v>143871</v>
      </c>
      <c r="D42" s="91">
        <v>0</v>
      </c>
      <c r="E42" s="91">
        <v>0</v>
      </c>
      <c r="F42" s="92">
        <v>0</v>
      </c>
      <c r="G42" s="91">
        <v>57626.25</v>
      </c>
      <c r="H42" s="91">
        <v>0</v>
      </c>
      <c r="I42" s="91">
        <v>4000</v>
      </c>
    </row>
    <row r="43" spans="1:9">
      <c r="A43" s="90" t="s">
        <v>98</v>
      </c>
      <c r="B43" s="91">
        <v>0</v>
      </c>
      <c r="C43" s="91">
        <v>0</v>
      </c>
      <c r="D43" s="91">
        <v>897927.43</v>
      </c>
      <c r="E43" s="19">
        <v>721703.8</v>
      </c>
      <c r="F43" s="91">
        <v>862756.42</v>
      </c>
      <c r="G43" s="91">
        <v>0</v>
      </c>
      <c r="H43" s="91">
        <v>0</v>
      </c>
      <c r="I43" s="91">
        <v>0</v>
      </c>
    </row>
    <row r="44" spans="1:9">
      <c r="A44" s="90" t="s">
        <v>29</v>
      </c>
      <c r="B44" s="91">
        <v>2938260.71</v>
      </c>
      <c r="C44" s="91">
        <v>0</v>
      </c>
      <c r="D44" s="91">
        <v>289600</v>
      </c>
      <c r="E44" s="91">
        <v>0</v>
      </c>
      <c r="F44" s="91">
        <v>0</v>
      </c>
      <c r="G44" s="91">
        <v>21342.3</v>
      </c>
      <c r="H44" s="91">
        <v>326235</v>
      </c>
      <c r="I44" s="91">
        <v>142844.58000000002</v>
      </c>
    </row>
    <row r="45" spans="1:9">
      <c r="A45" s="90" t="s">
        <v>121</v>
      </c>
      <c r="B45" s="91">
        <v>48939.53</v>
      </c>
      <c r="C45" s="91">
        <v>0</v>
      </c>
      <c r="D45" s="91">
        <v>0</v>
      </c>
      <c r="E45" s="91">
        <v>0</v>
      </c>
      <c r="F45" s="91">
        <v>27146.23</v>
      </c>
      <c r="G45" s="91">
        <v>208662.74</v>
      </c>
      <c r="H45" s="91">
        <v>0</v>
      </c>
      <c r="I45" s="91">
        <v>0</v>
      </c>
    </row>
    <row r="46" spans="1:9">
      <c r="A46" s="90" t="s">
        <v>122</v>
      </c>
      <c r="B46" s="91">
        <v>0</v>
      </c>
      <c r="C46" s="91">
        <v>0</v>
      </c>
      <c r="D46" s="91">
        <v>0</v>
      </c>
      <c r="E46" s="91">
        <v>0</v>
      </c>
      <c r="F46" s="91">
        <v>0</v>
      </c>
      <c r="G46" s="91">
        <v>0</v>
      </c>
      <c r="H46" s="91">
        <v>0</v>
      </c>
      <c r="I46" s="91">
        <v>0</v>
      </c>
    </row>
    <row r="47" spans="1:9">
      <c r="A47" s="22" t="s">
        <v>123</v>
      </c>
      <c r="B47" s="91">
        <v>0</v>
      </c>
      <c r="C47" s="91">
        <v>0</v>
      </c>
      <c r="D47" s="91">
        <v>0</v>
      </c>
      <c r="E47" s="91">
        <v>0</v>
      </c>
      <c r="F47" s="91">
        <v>0</v>
      </c>
      <c r="G47" s="91">
        <v>0</v>
      </c>
      <c r="H47" s="91">
        <v>0</v>
      </c>
      <c r="I47" s="91">
        <v>61980</v>
      </c>
    </row>
    <row r="48" spans="1:9">
      <c r="A48" s="90" t="s">
        <v>18</v>
      </c>
      <c r="B48" s="91">
        <v>0</v>
      </c>
      <c r="C48" s="91">
        <v>0</v>
      </c>
      <c r="D48" s="91">
        <v>0</v>
      </c>
      <c r="E48" s="19">
        <v>57999.49</v>
      </c>
      <c r="F48" s="91">
        <v>137025.17000000001</v>
      </c>
      <c r="G48" s="91">
        <v>0</v>
      </c>
      <c r="H48" s="91">
        <v>0</v>
      </c>
      <c r="I48" s="91">
        <v>0</v>
      </c>
    </row>
    <row r="49" spans="1:25">
      <c r="A49" s="90" t="s">
        <v>99</v>
      </c>
      <c r="B49" s="91">
        <v>0</v>
      </c>
      <c r="C49" s="91">
        <v>0</v>
      </c>
      <c r="D49" s="91">
        <v>50127.16</v>
      </c>
      <c r="E49" s="19">
        <v>3000</v>
      </c>
      <c r="F49" s="91">
        <v>0</v>
      </c>
      <c r="G49" s="91">
        <v>55575.91</v>
      </c>
      <c r="H49" s="91">
        <v>0</v>
      </c>
      <c r="I49" s="91">
        <v>0</v>
      </c>
    </row>
    <row r="50" spans="1:25">
      <c r="A50" s="90" t="s">
        <v>124</v>
      </c>
      <c r="B50" s="91">
        <v>0</v>
      </c>
      <c r="C50" s="91">
        <v>0</v>
      </c>
      <c r="D50" s="91">
        <v>0</v>
      </c>
      <c r="E50" s="91">
        <v>334760</v>
      </c>
      <c r="F50" s="91">
        <v>0</v>
      </c>
      <c r="G50" s="91">
        <v>0</v>
      </c>
      <c r="H50" s="91">
        <v>0</v>
      </c>
      <c r="I50" s="91">
        <v>0</v>
      </c>
    </row>
    <row r="51" spans="1:25">
      <c r="A51" s="90" t="s">
        <v>49</v>
      </c>
      <c r="B51" s="91">
        <v>169174.16</v>
      </c>
      <c r="C51" s="91">
        <v>62481877.539999999</v>
      </c>
      <c r="D51" s="91">
        <v>48857583.530000001</v>
      </c>
      <c r="E51" s="20">
        <v>38647288.810000002</v>
      </c>
      <c r="F51" s="20">
        <v>129206147.90000001</v>
      </c>
      <c r="G51" s="20">
        <v>96089017.549999997</v>
      </c>
      <c r="H51" s="20">
        <v>53026865.18</v>
      </c>
      <c r="I51" s="20">
        <v>54182303.210000001</v>
      </c>
    </row>
    <row r="52" spans="1:25">
      <c r="A52" s="90" t="s">
        <v>31</v>
      </c>
      <c r="B52" s="91">
        <v>0</v>
      </c>
      <c r="C52" s="91">
        <v>0</v>
      </c>
      <c r="D52" s="91">
        <v>0</v>
      </c>
      <c r="E52" s="92">
        <v>0</v>
      </c>
      <c r="F52" s="92">
        <v>0</v>
      </c>
      <c r="G52" s="92">
        <v>122824.4</v>
      </c>
      <c r="H52" s="92">
        <v>81130</v>
      </c>
      <c r="I52" s="92">
        <v>0</v>
      </c>
    </row>
    <row r="53" spans="1:25">
      <c r="A53" s="90" t="s">
        <v>32</v>
      </c>
      <c r="B53" s="91">
        <v>0</v>
      </c>
      <c r="C53" s="91">
        <v>0</v>
      </c>
      <c r="D53" s="91">
        <v>0</v>
      </c>
      <c r="E53" s="91">
        <v>0</v>
      </c>
      <c r="F53" s="91">
        <v>0</v>
      </c>
      <c r="G53" s="91">
        <v>0</v>
      </c>
      <c r="H53" s="91">
        <v>54565.83</v>
      </c>
      <c r="I53" s="91">
        <v>0</v>
      </c>
    </row>
    <row r="54" spans="1:25">
      <c r="A54" s="90" t="s">
        <v>83</v>
      </c>
      <c r="B54" s="91">
        <v>3948035.68</v>
      </c>
      <c r="C54" s="91">
        <v>2858583.21</v>
      </c>
      <c r="D54" s="91">
        <v>1073024.6200000001</v>
      </c>
      <c r="E54" s="91">
        <v>366506.81</v>
      </c>
      <c r="F54" s="91">
        <v>1915192.71</v>
      </c>
      <c r="G54" s="91">
        <v>3291962.23</v>
      </c>
      <c r="H54" s="91">
        <v>3290438</v>
      </c>
      <c r="I54" s="91">
        <v>1344239.4000000001</v>
      </c>
    </row>
    <row r="55" spans="1:25">
      <c r="A55" s="90" t="s">
        <v>50</v>
      </c>
      <c r="B55" s="91">
        <v>1046156.54</v>
      </c>
      <c r="C55" s="91">
        <v>1073722.8999999999</v>
      </c>
      <c r="D55" s="91">
        <v>177555.35</v>
      </c>
      <c r="E55" s="19">
        <v>694125.63</v>
      </c>
      <c r="F55" s="19">
        <v>887074.23</v>
      </c>
      <c r="G55" s="19">
        <v>860511.29</v>
      </c>
      <c r="H55" s="19">
        <v>445512.35</v>
      </c>
      <c r="I55" s="19">
        <v>670680.4</v>
      </c>
    </row>
    <row r="56" spans="1:25" ht="13.5" customHeight="1">
      <c r="A56" s="90" t="s">
        <v>125</v>
      </c>
      <c r="B56" s="91">
        <v>2871646.21</v>
      </c>
      <c r="C56" s="91">
        <v>1758408.35</v>
      </c>
      <c r="D56" s="91">
        <v>1069754.92</v>
      </c>
      <c r="E56" s="91">
        <v>865399.36</v>
      </c>
      <c r="F56" s="91">
        <v>20430587.670000002</v>
      </c>
      <c r="G56" s="91">
        <v>108091</v>
      </c>
      <c r="H56" s="91">
        <v>35518.14</v>
      </c>
      <c r="I56" s="91">
        <v>0</v>
      </c>
    </row>
    <row r="57" spans="1:25">
      <c r="A57" s="90" t="s">
        <v>126</v>
      </c>
      <c r="B57" s="91">
        <v>231229.62</v>
      </c>
      <c r="C57" s="91">
        <v>0</v>
      </c>
      <c r="D57" s="91">
        <v>0</v>
      </c>
      <c r="E57" s="91">
        <v>0</v>
      </c>
      <c r="F57" s="91">
        <v>47846.16</v>
      </c>
      <c r="G57" s="91">
        <v>17641.650000000001</v>
      </c>
      <c r="H57" s="91">
        <v>0</v>
      </c>
      <c r="I57" s="91">
        <v>0</v>
      </c>
    </row>
    <row r="58" spans="1:25">
      <c r="A58" s="90" t="s">
        <v>84</v>
      </c>
      <c r="B58" s="91">
        <v>0</v>
      </c>
      <c r="C58" s="91">
        <v>0</v>
      </c>
      <c r="D58" s="91">
        <v>0</v>
      </c>
      <c r="E58" s="91">
        <v>0</v>
      </c>
      <c r="F58" s="91">
        <v>65545.2</v>
      </c>
      <c r="G58" s="91">
        <v>0</v>
      </c>
      <c r="H58" s="91">
        <v>0</v>
      </c>
      <c r="I58" s="91">
        <v>0</v>
      </c>
    </row>
    <row r="59" spans="1:25">
      <c r="A59" s="90" t="s">
        <v>85</v>
      </c>
      <c r="B59" s="91">
        <v>76431.44</v>
      </c>
      <c r="C59" s="91">
        <v>0</v>
      </c>
      <c r="D59" s="91">
        <v>0</v>
      </c>
      <c r="E59" s="91">
        <v>0</v>
      </c>
      <c r="F59" s="91">
        <v>0</v>
      </c>
      <c r="G59" s="91">
        <v>0</v>
      </c>
      <c r="H59" s="91">
        <v>0</v>
      </c>
      <c r="I59" s="91">
        <v>0</v>
      </c>
    </row>
    <row r="60" spans="1:25">
      <c r="A60" s="90" t="s">
        <v>127</v>
      </c>
      <c r="B60" s="91">
        <v>5599936.0899999999</v>
      </c>
      <c r="C60" s="91">
        <v>9140310.9600000009</v>
      </c>
      <c r="D60" s="91">
        <v>6292365.0300000003</v>
      </c>
      <c r="E60" s="91">
        <v>5651211.4000000004</v>
      </c>
      <c r="F60" s="91">
        <v>3942171.13</v>
      </c>
      <c r="G60" s="91">
        <v>737675.25</v>
      </c>
      <c r="H60" s="91">
        <v>958311.69</v>
      </c>
      <c r="I60" s="91">
        <v>902356.47999999998</v>
      </c>
    </row>
    <row r="61" spans="1:25">
      <c r="A61" s="94" t="s">
        <v>128</v>
      </c>
      <c r="B61" s="93">
        <v>8231830.8600000003</v>
      </c>
      <c r="C61" s="93">
        <v>0</v>
      </c>
      <c r="D61" s="93">
        <v>0</v>
      </c>
      <c r="E61" s="93">
        <v>0</v>
      </c>
      <c r="F61" s="93">
        <v>0</v>
      </c>
      <c r="G61" s="93">
        <v>0</v>
      </c>
      <c r="H61" s="93">
        <v>0</v>
      </c>
      <c r="I61" s="93">
        <v>0</v>
      </c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</row>
    <row r="62" spans="1:25">
      <c r="A62" s="95" t="s">
        <v>100</v>
      </c>
      <c r="B62" s="96">
        <v>342018.07</v>
      </c>
      <c r="C62" s="96">
        <v>248949.28</v>
      </c>
      <c r="D62" s="96">
        <v>0</v>
      </c>
      <c r="E62" s="96">
        <v>21753.200000000001</v>
      </c>
      <c r="F62" s="96">
        <v>94099.78</v>
      </c>
      <c r="G62" s="96">
        <v>318131.71000000002</v>
      </c>
      <c r="H62" s="96">
        <v>0</v>
      </c>
      <c r="I62" s="96">
        <v>0</v>
      </c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</row>
    <row r="63" spans="1:25">
      <c r="A63" s="90" t="s">
        <v>129</v>
      </c>
      <c r="B63" s="91">
        <v>0</v>
      </c>
      <c r="C63" s="91">
        <v>0</v>
      </c>
      <c r="D63" s="91">
        <v>0</v>
      </c>
      <c r="E63" s="91">
        <v>0</v>
      </c>
      <c r="F63" s="91">
        <v>15633.72</v>
      </c>
      <c r="G63" s="91">
        <v>0</v>
      </c>
      <c r="H63" s="91">
        <v>0</v>
      </c>
      <c r="I63" s="91">
        <v>0</v>
      </c>
    </row>
    <row r="64" spans="1:25">
      <c r="A64" s="90" t="s">
        <v>41</v>
      </c>
      <c r="B64" s="91">
        <v>7723226.0899999999</v>
      </c>
      <c r="C64" s="91">
        <v>11535874</v>
      </c>
      <c r="D64" s="91">
        <v>2885714.1</v>
      </c>
      <c r="E64" s="91">
        <v>3052240.3</v>
      </c>
      <c r="F64" s="19">
        <v>3875189.33</v>
      </c>
      <c r="G64" s="91">
        <v>9114727.5299999993</v>
      </c>
      <c r="H64" s="91">
        <v>3275392.38</v>
      </c>
      <c r="I64" s="91">
        <v>5413700.9799999995</v>
      </c>
    </row>
    <row r="65" spans="1:25">
      <c r="A65" s="90" t="s">
        <v>86</v>
      </c>
      <c r="B65" s="91">
        <v>1568779.84</v>
      </c>
      <c r="C65" s="91">
        <v>335997.3</v>
      </c>
      <c r="D65" s="91">
        <v>629008.04</v>
      </c>
      <c r="E65" s="91">
        <v>1355371.14</v>
      </c>
      <c r="F65" s="19">
        <v>2816913.45</v>
      </c>
      <c r="G65" s="19">
        <v>3045067.21</v>
      </c>
      <c r="H65" s="19">
        <v>2189173.9700000002</v>
      </c>
      <c r="I65" s="19">
        <v>322592.42000000004</v>
      </c>
    </row>
    <row r="66" spans="1:25">
      <c r="A66" s="90" t="s">
        <v>52</v>
      </c>
      <c r="B66" s="91">
        <v>0</v>
      </c>
      <c r="C66" s="91">
        <v>0</v>
      </c>
      <c r="D66" s="91">
        <v>89572.68</v>
      </c>
      <c r="E66" s="19">
        <v>105300</v>
      </c>
      <c r="F66" s="91">
        <v>35100</v>
      </c>
      <c r="G66" s="91">
        <v>97978.06</v>
      </c>
      <c r="H66" s="91">
        <v>0</v>
      </c>
      <c r="I66" s="91">
        <v>0</v>
      </c>
    </row>
    <row r="67" spans="1:25">
      <c r="A67" s="90" t="s">
        <v>87</v>
      </c>
      <c r="B67" s="91">
        <v>92</v>
      </c>
      <c r="C67" s="91">
        <v>0</v>
      </c>
      <c r="D67" s="91">
        <v>0</v>
      </c>
      <c r="E67" s="19">
        <v>0</v>
      </c>
      <c r="F67" s="19">
        <v>0</v>
      </c>
      <c r="G67" s="19">
        <v>0</v>
      </c>
      <c r="H67" s="19">
        <v>0</v>
      </c>
      <c r="I67" s="19">
        <v>0</v>
      </c>
    </row>
    <row r="68" spans="1:25">
      <c r="A68" s="25" t="s">
        <v>101</v>
      </c>
      <c r="B68" s="91">
        <v>0</v>
      </c>
      <c r="C68" s="91">
        <v>0</v>
      </c>
      <c r="D68" s="91">
        <v>304528.15999999997</v>
      </c>
      <c r="E68" s="91">
        <v>172339.85</v>
      </c>
      <c r="F68" s="91">
        <v>97990.5</v>
      </c>
      <c r="G68" s="91">
        <v>8469.4699999999993</v>
      </c>
      <c r="H68" s="91">
        <v>660.78</v>
      </c>
      <c r="I68" s="91">
        <v>1218</v>
      </c>
    </row>
    <row r="69" spans="1:25">
      <c r="A69" s="25" t="s">
        <v>130</v>
      </c>
      <c r="B69" s="91">
        <v>123732.94</v>
      </c>
      <c r="C69" s="91">
        <v>102075.04</v>
      </c>
      <c r="D69" s="91">
        <v>2000</v>
      </c>
      <c r="E69" s="19">
        <v>0</v>
      </c>
      <c r="F69" s="19">
        <v>43821.81</v>
      </c>
      <c r="G69" s="19">
        <v>0</v>
      </c>
      <c r="H69" s="19">
        <v>0</v>
      </c>
      <c r="I69" s="19">
        <v>0</v>
      </c>
    </row>
    <row r="70" spans="1:25">
      <c r="A70" s="25" t="s">
        <v>131</v>
      </c>
      <c r="B70" s="91">
        <v>0</v>
      </c>
      <c r="C70" s="91">
        <v>0</v>
      </c>
      <c r="D70" s="91">
        <v>0</v>
      </c>
      <c r="E70" s="91">
        <v>0</v>
      </c>
      <c r="F70" s="19">
        <v>0</v>
      </c>
      <c r="G70" s="91">
        <v>47477.34</v>
      </c>
      <c r="H70" s="91">
        <v>0</v>
      </c>
      <c r="I70" s="91">
        <v>0</v>
      </c>
    </row>
    <row r="71" spans="1:25">
      <c r="A71" s="25" t="s">
        <v>89</v>
      </c>
      <c r="B71" s="91">
        <v>408863.64</v>
      </c>
      <c r="C71" s="91">
        <v>330279.88</v>
      </c>
      <c r="D71" s="91">
        <v>264369.07</v>
      </c>
      <c r="E71" s="91">
        <v>228569.28</v>
      </c>
      <c r="F71" s="91">
        <v>843914.25</v>
      </c>
      <c r="G71" s="91">
        <v>149033.91</v>
      </c>
      <c r="H71" s="91">
        <v>772856.95</v>
      </c>
      <c r="I71" s="91">
        <v>395410.1</v>
      </c>
    </row>
    <row r="72" spans="1:25">
      <c r="A72" s="25" t="s">
        <v>34</v>
      </c>
      <c r="B72" s="91">
        <v>5345.79</v>
      </c>
      <c r="C72" s="91">
        <v>682025.28</v>
      </c>
      <c r="D72" s="91">
        <v>2217854.21</v>
      </c>
      <c r="E72" s="19">
        <v>2086267.06</v>
      </c>
      <c r="F72" s="19">
        <v>1958929.21</v>
      </c>
      <c r="G72" s="19">
        <v>1920338.7</v>
      </c>
      <c r="H72" s="19">
        <v>1758445.41</v>
      </c>
      <c r="I72" s="19">
        <v>1766933.12</v>
      </c>
    </row>
    <row r="73" spans="1:25">
      <c r="A73" s="26" t="s">
        <v>35</v>
      </c>
      <c r="B73" s="93">
        <v>0</v>
      </c>
      <c r="C73" s="93">
        <v>0</v>
      </c>
      <c r="D73" s="93">
        <v>0</v>
      </c>
      <c r="E73" s="27">
        <v>29741.56</v>
      </c>
      <c r="F73" s="27">
        <v>0</v>
      </c>
      <c r="G73" s="93">
        <v>0</v>
      </c>
      <c r="H73" s="93">
        <v>0</v>
      </c>
      <c r="I73" s="93">
        <v>0</v>
      </c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23"/>
    </row>
    <row r="74" spans="1:25">
      <c r="A74" s="25" t="s">
        <v>90</v>
      </c>
      <c r="B74" s="20">
        <v>6183258.4400000004</v>
      </c>
      <c r="C74" s="20">
        <v>3112876.68</v>
      </c>
      <c r="D74" s="20">
        <v>50537.09</v>
      </c>
      <c r="E74" s="19">
        <v>525092.31999999995</v>
      </c>
      <c r="F74" s="19">
        <v>157832.31</v>
      </c>
      <c r="G74" s="19">
        <v>690332.68</v>
      </c>
      <c r="H74" s="19">
        <v>125686.41</v>
      </c>
      <c r="I74" s="19">
        <v>119787</v>
      </c>
    </row>
    <row r="75" spans="1:25">
      <c r="A75" s="97" t="s">
        <v>28</v>
      </c>
      <c r="B75" s="98">
        <v>0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57207</v>
      </c>
    </row>
    <row r="76" spans="1:25">
      <c r="A76" s="28" t="s">
        <v>132</v>
      </c>
    </row>
    <row r="77" spans="1:25">
      <c r="A77" s="28" t="s">
        <v>133</v>
      </c>
    </row>
    <row r="78" spans="1:25">
      <c r="A78" s="29"/>
    </row>
    <row r="79" spans="1:25">
      <c r="A79" s="99" t="s">
        <v>134</v>
      </c>
    </row>
    <row r="80" spans="1:25">
      <c r="A80" s="8"/>
      <c r="E80" s="30"/>
      <c r="F80" s="30"/>
      <c r="G80" s="30"/>
      <c r="H80" s="30"/>
      <c r="I80" s="30"/>
    </row>
    <row r="81" spans="1:9">
      <c r="A81" s="9" t="s">
        <v>59</v>
      </c>
    </row>
    <row r="83" spans="1:9">
      <c r="G83" s="31"/>
      <c r="H83" s="31"/>
      <c r="I83" s="31"/>
    </row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</sheetPr>
  <dimension ref="A1:BK1005"/>
  <sheetViews>
    <sheetView showGridLines="0" tabSelected="1" workbookViewId="0">
      <pane xSplit="1" ySplit="3" topLeftCell="BG4" activePane="bottomRight" state="frozen"/>
      <selection pane="bottomRight" activeCell="BL74" sqref="BL74"/>
      <selection pane="bottomLeft" activeCell="A4" sqref="A4"/>
      <selection pane="topRight" activeCell="B1" sqref="B1"/>
    </sheetView>
  </sheetViews>
  <sheetFormatPr defaultColWidth="14.42578125" defaultRowHeight="15" customHeight="1"/>
  <cols>
    <col min="1" max="1" width="43.7109375" customWidth="1"/>
    <col min="2" max="5" width="9.28515625" customWidth="1"/>
    <col min="6" max="6" width="8.7109375" customWidth="1"/>
    <col min="7" max="9" width="9.28515625" customWidth="1"/>
    <col min="10" max="52" width="9.28515625" style="11" customWidth="1"/>
    <col min="53" max="62" width="9.28515625" customWidth="1"/>
    <col min="63" max="63" width="11" customWidth="1"/>
  </cols>
  <sheetData>
    <row r="1" spans="1:63">
      <c r="A1" s="6" t="s">
        <v>135</v>
      </c>
      <c r="B1" s="76"/>
      <c r="C1" s="76"/>
      <c r="D1" s="76"/>
      <c r="E1" s="11"/>
      <c r="F1" s="11"/>
      <c r="G1" s="11"/>
      <c r="H1" s="11"/>
      <c r="I1" s="100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</row>
    <row r="2" spans="1:63">
      <c r="A2" s="78"/>
      <c r="B2" s="76"/>
      <c r="C2" s="76"/>
      <c r="D2" s="76"/>
      <c r="E2" s="11"/>
      <c r="F2" s="11"/>
      <c r="G2" s="11"/>
      <c r="H2" s="11"/>
      <c r="I2" s="100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</row>
    <row r="3" spans="1:63">
      <c r="A3" s="53" t="s">
        <v>8</v>
      </c>
      <c r="B3" s="101">
        <v>43831</v>
      </c>
      <c r="C3" s="101">
        <v>43862</v>
      </c>
      <c r="D3" s="101">
        <v>43891</v>
      </c>
      <c r="E3" s="101">
        <v>43922</v>
      </c>
      <c r="F3" s="101">
        <v>43952</v>
      </c>
      <c r="G3" s="101">
        <v>43983</v>
      </c>
      <c r="H3" s="101">
        <v>44013</v>
      </c>
      <c r="I3" s="101">
        <v>44044</v>
      </c>
      <c r="J3" s="101">
        <v>44075</v>
      </c>
      <c r="K3" s="101">
        <v>44105</v>
      </c>
      <c r="L3" s="101">
        <v>44136</v>
      </c>
      <c r="M3" s="101">
        <v>44166</v>
      </c>
      <c r="N3" s="101">
        <v>44197</v>
      </c>
      <c r="O3" s="101">
        <v>44228</v>
      </c>
      <c r="P3" s="101">
        <v>44256</v>
      </c>
      <c r="Q3" s="101">
        <v>44287</v>
      </c>
      <c r="R3" s="101">
        <v>44317</v>
      </c>
      <c r="S3" s="101">
        <v>44348</v>
      </c>
      <c r="T3" s="101">
        <v>44378</v>
      </c>
      <c r="U3" s="101">
        <v>44409</v>
      </c>
      <c r="V3" s="101">
        <v>44440</v>
      </c>
      <c r="W3" s="101">
        <v>44470</v>
      </c>
      <c r="X3" s="101">
        <v>44501</v>
      </c>
      <c r="Y3" s="101">
        <v>44531</v>
      </c>
      <c r="Z3" s="101">
        <v>44562</v>
      </c>
      <c r="AA3" s="101">
        <v>44593</v>
      </c>
      <c r="AB3" s="101">
        <v>44621</v>
      </c>
      <c r="AC3" s="101">
        <v>44652</v>
      </c>
      <c r="AD3" s="101">
        <v>44682</v>
      </c>
      <c r="AE3" s="101">
        <v>44713</v>
      </c>
      <c r="AF3" s="101">
        <v>44743</v>
      </c>
      <c r="AG3" s="101">
        <v>44774</v>
      </c>
      <c r="AH3" s="101">
        <v>44805</v>
      </c>
      <c r="AI3" s="101">
        <v>44835</v>
      </c>
      <c r="AJ3" s="101">
        <v>44866</v>
      </c>
      <c r="AK3" s="101">
        <v>44896</v>
      </c>
      <c r="AL3" s="101">
        <v>44927</v>
      </c>
      <c r="AM3" s="101">
        <v>44958</v>
      </c>
      <c r="AN3" s="101">
        <v>44986</v>
      </c>
      <c r="AO3" s="101">
        <v>45017</v>
      </c>
      <c r="AP3" s="101">
        <v>45047</v>
      </c>
      <c r="AQ3" s="101">
        <v>45078</v>
      </c>
      <c r="AR3" s="101">
        <v>45108</v>
      </c>
      <c r="AS3" s="101">
        <v>45139</v>
      </c>
      <c r="AT3" s="101">
        <v>45170</v>
      </c>
      <c r="AU3" s="101">
        <v>45200</v>
      </c>
      <c r="AV3" s="101">
        <v>45231</v>
      </c>
      <c r="AW3" s="101">
        <v>45261</v>
      </c>
      <c r="AX3" s="101">
        <v>45292</v>
      </c>
      <c r="AY3" s="101">
        <v>45323</v>
      </c>
      <c r="AZ3" s="101">
        <v>45352</v>
      </c>
      <c r="BA3" s="101">
        <v>45383</v>
      </c>
      <c r="BB3" s="101">
        <v>45413</v>
      </c>
      <c r="BC3" s="102">
        <v>45467</v>
      </c>
      <c r="BD3" s="102">
        <v>45497</v>
      </c>
      <c r="BE3" s="102">
        <v>45893</v>
      </c>
      <c r="BF3" s="54" t="s">
        <v>136</v>
      </c>
      <c r="BG3" s="54" t="s">
        <v>137</v>
      </c>
      <c r="BH3" s="54" t="s">
        <v>138</v>
      </c>
      <c r="BI3" s="54" t="s">
        <v>139</v>
      </c>
      <c r="BJ3" s="54" t="s">
        <v>140</v>
      </c>
      <c r="BK3" s="54" t="s">
        <v>141</v>
      </c>
    </row>
    <row r="4" spans="1:63">
      <c r="A4" s="56"/>
      <c r="B4" s="76"/>
      <c r="C4" s="76"/>
      <c r="D4" s="11"/>
      <c r="E4" s="33"/>
      <c r="F4" s="11"/>
      <c r="G4" s="34"/>
      <c r="H4" s="35"/>
      <c r="I4" s="100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</row>
    <row r="5" spans="1:63">
      <c r="A5" s="88" t="s">
        <v>15</v>
      </c>
      <c r="B5" s="89">
        <v>43393361.450000003</v>
      </c>
      <c r="C5" s="89">
        <v>30795318.620000001</v>
      </c>
      <c r="D5" s="89">
        <v>32649852.77</v>
      </c>
      <c r="E5" s="89">
        <v>15395641.75</v>
      </c>
      <c r="F5" s="89">
        <v>5443631.5800000001</v>
      </c>
      <c r="G5" s="89">
        <v>18450317.539999999</v>
      </c>
      <c r="H5" s="89">
        <v>11857070.34</v>
      </c>
      <c r="I5" s="103">
        <v>12024655.48</v>
      </c>
      <c r="J5" s="32">
        <v>21618263.789999999</v>
      </c>
      <c r="K5" s="32">
        <v>10906031.550000001</v>
      </c>
      <c r="L5" s="32">
        <v>17790737.289999999</v>
      </c>
      <c r="M5" s="32">
        <v>14984591.460000001</v>
      </c>
      <c r="N5" s="32">
        <v>24485639.600000001</v>
      </c>
      <c r="O5" s="32">
        <v>6034155.4900000002</v>
      </c>
      <c r="P5" s="32">
        <v>28488707.670000002</v>
      </c>
      <c r="Q5" s="32">
        <v>16762476.33</v>
      </c>
      <c r="R5" s="32">
        <v>33965729.57</v>
      </c>
      <c r="S5" s="32">
        <v>36424979.659999996</v>
      </c>
      <c r="T5" s="32">
        <v>59674540.670000002</v>
      </c>
      <c r="U5" s="32">
        <v>34477347.340000004</v>
      </c>
      <c r="V5" s="32">
        <v>8930182.7100000009</v>
      </c>
      <c r="W5" s="32">
        <v>28578954.07</v>
      </c>
      <c r="X5" s="32">
        <v>37401309.549999997</v>
      </c>
      <c r="Y5" s="32">
        <v>55763134.469999999</v>
      </c>
      <c r="Z5" s="32">
        <v>55336572.240000002</v>
      </c>
      <c r="AA5" s="32">
        <v>48237319.259999998</v>
      </c>
      <c r="AB5" s="32">
        <v>31809455.260000002</v>
      </c>
      <c r="AC5" s="32">
        <v>45522518.75</v>
      </c>
      <c r="AD5" s="32">
        <v>25530073.23</v>
      </c>
      <c r="AE5" s="32">
        <v>42221799.050000004</v>
      </c>
      <c r="AF5" s="32">
        <v>49200557.899999999</v>
      </c>
      <c r="AG5" s="32">
        <v>18967889.09</v>
      </c>
      <c r="AH5" s="32">
        <v>35370952.130000003</v>
      </c>
      <c r="AI5" s="32">
        <v>9504799.6899999995</v>
      </c>
      <c r="AJ5" s="32">
        <v>37481858.090000004</v>
      </c>
      <c r="AK5" s="32">
        <v>56690749.780000001</v>
      </c>
      <c r="AL5" s="32">
        <v>48917516.670000002</v>
      </c>
      <c r="AM5" s="32">
        <v>51446635.729999997</v>
      </c>
      <c r="AN5" s="32">
        <v>61532708</v>
      </c>
      <c r="AO5" s="32">
        <v>24394762.100000001</v>
      </c>
      <c r="AP5" s="32">
        <v>20524059.350000001</v>
      </c>
      <c r="AQ5" s="32">
        <v>22955962.260000002</v>
      </c>
      <c r="AR5" s="32">
        <v>25688666.809999999</v>
      </c>
      <c r="AS5" s="32">
        <v>15100397.99</v>
      </c>
      <c r="AT5" s="32">
        <v>13057311.880000001</v>
      </c>
      <c r="AU5" s="32">
        <v>18297155.760000002</v>
      </c>
      <c r="AV5" s="32">
        <v>39594961.109999999</v>
      </c>
      <c r="AW5" s="32">
        <v>41610780.210000001</v>
      </c>
      <c r="AX5" s="32">
        <v>65150658.479999997</v>
      </c>
      <c r="AY5" s="32">
        <v>60253250.289999999</v>
      </c>
      <c r="AZ5" s="32">
        <v>53886597.079999998</v>
      </c>
      <c r="BA5" s="32">
        <v>25392315</v>
      </c>
      <c r="BB5" s="32">
        <v>20053611</v>
      </c>
      <c r="BC5" s="32">
        <v>24503574</v>
      </c>
      <c r="BD5" s="32">
        <v>28198387</v>
      </c>
      <c r="BE5" s="32">
        <v>12996458</v>
      </c>
      <c r="BF5" s="32">
        <v>25413978</v>
      </c>
      <c r="BG5" s="32">
        <v>12744202</v>
      </c>
      <c r="BH5" s="32">
        <v>39676784</v>
      </c>
      <c r="BI5" s="32">
        <v>53822669</v>
      </c>
      <c r="BJ5" s="32">
        <v>69393064</v>
      </c>
      <c r="BK5" s="32">
        <v>39638612</v>
      </c>
    </row>
    <row r="6" spans="1:63">
      <c r="A6" s="22" t="s">
        <v>105</v>
      </c>
      <c r="B6" s="20">
        <v>498071.23</v>
      </c>
      <c r="C6" s="20">
        <v>0</v>
      </c>
      <c r="D6" s="20">
        <v>400</v>
      </c>
      <c r="E6" s="20">
        <v>61042.5</v>
      </c>
      <c r="F6" s="19">
        <v>0</v>
      </c>
      <c r="G6" s="19">
        <v>0</v>
      </c>
      <c r="H6" s="19">
        <v>31605.759999999998</v>
      </c>
      <c r="I6" s="104">
        <v>56356.88</v>
      </c>
      <c r="J6" s="25">
        <v>0</v>
      </c>
      <c r="K6" s="25">
        <v>0</v>
      </c>
      <c r="L6" s="25">
        <v>111303.23</v>
      </c>
      <c r="M6" s="25">
        <v>67230</v>
      </c>
      <c r="N6" s="25">
        <v>0</v>
      </c>
      <c r="O6" s="25">
        <v>137430</v>
      </c>
      <c r="P6" s="25">
        <v>92115</v>
      </c>
      <c r="Q6" s="25">
        <v>0</v>
      </c>
      <c r="R6" s="25">
        <v>115926.3</v>
      </c>
      <c r="S6" s="25">
        <v>0</v>
      </c>
      <c r="T6" s="25">
        <v>105099.98</v>
      </c>
      <c r="U6" s="25">
        <v>0</v>
      </c>
      <c r="V6" s="25">
        <v>77220</v>
      </c>
      <c r="W6" s="25">
        <v>0</v>
      </c>
      <c r="X6" s="25">
        <v>0</v>
      </c>
      <c r="Y6" s="25">
        <v>174840.08</v>
      </c>
      <c r="Z6" s="25">
        <v>0</v>
      </c>
      <c r="AA6" s="25">
        <v>154800.01</v>
      </c>
      <c r="AB6" s="25">
        <v>212281.88</v>
      </c>
      <c r="AC6" s="25">
        <v>0</v>
      </c>
      <c r="AD6" s="25">
        <v>52.4</v>
      </c>
      <c r="AE6" s="25">
        <v>588.96</v>
      </c>
      <c r="AF6" s="25">
        <v>0</v>
      </c>
      <c r="AG6" s="25">
        <v>40537.47</v>
      </c>
      <c r="AH6" s="25">
        <v>0</v>
      </c>
      <c r="AI6" s="25">
        <v>0</v>
      </c>
      <c r="AJ6" s="25">
        <v>3383.04</v>
      </c>
      <c r="AK6" s="25">
        <v>0</v>
      </c>
      <c r="AL6" s="25">
        <v>0</v>
      </c>
      <c r="AM6" s="25">
        <v>0</v>
      </c>
      <c r="AN6" s="25">
        <v>0</v>
      </c>
      <c r="AO6" s="25">
        <v>0</v>
      </c>
      <c r="AP6" s="25">
        <v>0</v>
      </c>
      <c r="AQ6" s="25">
        <v>0</v>
      </c>
      <c r="AR6" s="25">
        <v>0</v>
      </c>
      <c r="AS6" s="25">
        <v>21.58</v>
      </c>
      <c r="AT6" s="25">
        <v>385</v>
      </c>
      <c r="AU6" s="25">
        <v>0</v>
      </c>
      <c r="AV6" s="25">
        <v>0</v>
      </c>
      <c r="AW6" s="25">
        <v>0</v>
      </c>
      <c r="AX6" s="25">
        <v>0</v>
      </c>
      <c r="AY6" s="25">
        <v>0</v>
      </c>
      <c r="AZ6" s="25">
        <v>0</v>
      </c>
      <c r="BA6" s="25">
        <v>0</v>
      </c>
      <c r="BB6" s="25">
        <v>0</v>
      </c>
      <c r="BC6" s="25">
        <v>0</v>
      </c>
      <c r="BD6" s="25">
        <v>0</v>
      </c>
      <c r="BE6" s="25">
        <v>0</v>
      </c>
      <c r="BF6" s="25">
        <v>0</v>
      </c>
      <c r="BG6" s="25">
        <v>0</v>
      </c>
      <c r="BH6" s="25">
        <v>0</v>
      </c>
      <c r="BI6" s="25">
        <v>0</v>
      </c>
      <c r="BJ6" s="25">
        <v>0</v>
      </c>
      <c r="BK6" s="25">
        <v>0</v>
      </c>
    </row>
    <row r="7" spans="1:63">
      <c r="A7" s="22" t="s">
        <v>63</v>
      </c>
      <c r="B7" s="20">
        <v>62775.5</v>
      </c>
      <c r="C7" s="20">
        <v>0</v>
      </c>
      <c r="D7" s="20">
        <v>22123.26</v>
      </c>
      <c r="E7" s="20">
        <v>118238.39999999999</v>
      </c>
      <c r="F7" s="20">
        <v>0</v>
      </c>
      <c r="G7" s="20">
        <v>450903.36</v>
      </c>
      <c r="H7" s="20">
        <v>467982.17</v>
      </c>
      <c r="I7" s="104">
        <v>631032.31999999995</v>
      </c>
      <c r="J7" s="25">
        <v>1807095.84</v>
      </c>
      <c r="K7" s="25">
        <v>0</v>
      </c>
      <c r="L7" s="25">
        <v>61626.6</v>
      </c>
      <c r="M7" s="25">
        <v>135795.6</v>
      </c>
      <c r="N7" s="25">
        <v>0</v>
      </c>
      <c r="O7" s="25">
        <v>123253.2</v>
      </c>
      <c r="P7" s="25">
        <v>30813.3</v>
      </c>
      <c r="Q7" s="25">
        <v>0</v>
      </c>
      <c r="R7" s="25">
        <v>30813.3</v>
      </c>
      <c r="S7" s="25">
        <v>784721.68</v>
      </c>
      <c r="T7" s="25">
        <v>459191.98</v>
      </c>
      <c r="U7" s="25">
        <v>1914750.55</v>
      </c>
      <c r="V7" s="25">
        <v>0</v>
      </c>
      <c r="W7" s="25">
        <v>27202.5</v>
      </c>
      <c r="X7" s="25">
        <v>431840.47</v>
      </c>
      <c r="Y7" s="25">
        <v>1145764.32</v>
      </c>
      <c r="Z7" s="25">
        <v>0</v>
      </c>
      <c r="AA7" s="25">
        <v>210219.75</v>
      </c>
      <c r="AB7" s="25">
        <v>0</v>
      </c>
      <c r="AC7" s="25">
        <v>0</v>
      </c>
      <c r="AD7" s="25">
        <v>54580.5</v>
      </c>
      <c r="AE7" s="25">
        <v>0</v>
      </c>
      <c r="AF7" s="25">
        <v>1593397.12</v>
      </c>
      <c r="AG7" s="25">
        <v>526855.84</v>
      </c>
      <c r="AH7" s="25">
        <v>0</v>
      </c>
      <c r="AI7" s="25">
        <v>0</v>
      </c>
      <c r="AJ7" s="25">
        <v>0</v>
      </c>
      <c r="AK7" s="25">
        <v>0</v>
      </c>
      <c r="AL7" s="25">
        <v>0</v>
      </c>
      <c r="AM7" s="25">
        <v>0</v>
      </c>
      <c r="AN7" s="25">
        <v>0</v>
      </c>
      <c r="AO7" s="25">
        <v>0</v>
      </c>
      <c r="AP7" s="25">
        <v>629562.57999999996</v>
      </c>
      <c r="AQ7" s="25">
        <v>1225295.1399999999</v>
      </c>
      <c r="AR7" s="25">
        <v>0</v>
      </c>
      <c r="AS7" s="25">
        <v>0</v>
      </c>
      <c r="AT7" s="25">
        <v>0</v>
      </c>
      <c r="AU7" s="25">
        <v>0</v>
      </c>
      <c r="AV7" s="25">
        <v>0</v>
      </c>
      <c r="AW7" s="25">
        <v>0</v>
      </c>
      <c r="AX7" s="25">
        <v>0</v>
      </c>
      <c r="AY7" s="25">
        <v>0</v>
      </c>
      <c r="AZ7" s="25">
        <v>0</v>
      </c>
      <c r="BA7" s="25">
        <v>0</v>
      </c>
      <c r="BB7" s="25">
        <v>0</v>
      </c>
      <c r="BC7" s="25">
        <v>0</v>
      </c>
      <c r="BD7" s="25">
        <v>760823</v>
      </c>
      <c r="BE7" s="25">
        <v>0</v>
      </c>
      <c r="BF7" s="25">
        <v>0</v>
      </c>
      <c r="BG7" s="25">
        <v>0</v>
      </c>
      <c r="BH7" s="25">
        <v>0</v>
      </c>
      <c r="BI7" s="25">
        <v>0</v>
      </c>
      <c r="BJ7" s="25">
        <v>0</v>
      </c>
      <c r="BK7" s="25">
        <v>0</v>
      </c>
    </row>
    <row r="8" spans="1:63">
      <c r="A8" s="22" t="s">
        <v>106</v>
      </c>
      <c r="B8" s="20">
        <v>0</v>
      </c>
      <c r="C8" s="20">
        <v>0</v>
      </c>
      <c r="D8" s="20">
        <v>0</v>
      </c>
      <c r="E8" s="20">
        <v>0</v>
      </c>
      <c r="F8" s="19">
        <v>0</v>
      </c>
      <c r="G8" s="20">
        <v>0</v>
      </c>
      <c r="H8" s="20">
        <v>0</v>
      </c>
      <c r="I8" s="104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 s="25">
        <v>0</v>
      </c>
      <c r="U8" s="25">
        <v>0</v>
      </c>
      <c r="V8" s="25">
        <v>0</v>
      </c>
      <c r="W8" s="25">
        <v>0</v>
      </c>
      <c r="X8" s="25">
        <v>0</v>
      </c>
      <c r="Y8" s="25">
        <v>0</v>
      </c>
      <c r="Z8" s="25">
        <v>0</v>
      </c>
      <c r="AA8" s="25">
        <v>0</v>
      </c>
      <c r="AB8" s="25">
        <v>0</v>
      </c>
      <c r="AC8" s="25">
        <v>24686.68</v>
      </c>
      <c r="AD8" s="25">
        <v>0</v>
      </c>
      <c r="AE8" s="25">
        <v>0</v>
      </c>
      <c r="AF8" s="25">
        <v>0</v>
      </c>
      <c r="AG8" s="25">
        <v>0</v>
      </c>
      <c r="AH8" s="25">
        <v>0</v>
      </c>
      <c r="AI8" s="25">
        <v>0</v>
      </c>
      <c r="AJ8" s="25">
        <v>0</v>
      </c>
      <c r="AK8" s="25">
        <v>0</v>
      </c>
      <c r="AL8" s="25">
        <v>0</v>
      </c>
      <c r="AM8" s="25">
        <v>0</v>
      </c>
      <c r="AN8" s="25">
        <v>0</v>
      </c>
      <c r="AO8" s="25">
        <v>0</v>
      </c>
      <c r="AP8" s="25">
        <v>0</v>
      </c>
      <c r="AQ8" s="25">
        <v>0</v>
      </c>
      <c r="AR8" s="25">
        <v>0</v>
      </c>
      <c r="AS8" s="25">
        <v>0</v>
      </c>
      <c r="AT8" s="25">
        <v>0</v>
      </c>
      <c r="AU8" s="25">
        <v>0</v>
      </c>
      <c r="AV8" s="25">
        <v>0</v>
      </c>
      <c r="AW8" s="25">
        <v>0</v>
      </c>
      <c r="AX8" s="25">
        <v>0</v>
      </c>
      <c r="AY8" s="25">
        <v>0</v>
      </c>
      <c r="AZ8" s="25">
        <v>0</v>
      </c>
      <c r="BA8" s="25">
        <v>0</v>
      </c>
      <c r="BB8" s="25">
        <v>0</v>
      </c>
      <c r="BC8" s="25">
        <v>0</v>
      </c>
      <c r="BD8" s="25">
        <v>0</v>
      </c>
      <c r="BE8" s="25">
        <v>0</v>
      </c>
      <c r="BF8" s="25">
        <v>0</v>
      </c>
      <c r="BG8" s="25">
        <v>0</v>
      </c>
      <c r="BH8" s="25">
        <v>0</v>
      </c>
      <c r="BI8" s="25">
        <v>0</v>
      </c>
      <c r="BJ8" s="25">
        <v>0</v>
      </c>
      <c r="BK8" s="25">
        <v>0</v>
      </c>
    </row>
    <row r="9" spans="1:63">
      <c r="A9" s="22" t="s">
        <v>43</v>
      </c>
      <c r="B9" s="20">
        <v>0</v>
      </c>
      <c r="C9" s="20">
        <v>0</v>
      </c>
      <c r="D9" s="20">
        <v>0</v>
      </c>
      <c r="E9" s="20">
        <v>0</v>
      </c>
      <c r="F9" s="19">
        <v>0</v>
      </c>
      <c r="G9" s="20">
        <v>0</v>
      </c>
      <c r="H9" s="20">
        <v>0</v>
      </c>
      <c r="I9" s="104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105470.07</v>
      </c>
      <c r="Q9" s="25">
        <v>0</v>
      </c>
      <c r="R9" s="25">
        <v>0</v>
      </c>
      <c r="S9" s="25">
        <v>0</v>
      </c>
      <c r="T9" s="25">
        <v>0</v>
      </c>
      <c r="U9" s="25">
        <v>0</v>
      </c>
      <c r="V9" s="25">
        <v>0</v>
      </c>
      <c r="W9" s="25">
        <v>0</v>
      </c>
      <c r="X9" s="25">
        <v>0</v>
      </c>
      <c r="Y9" s="25">
        <v>0</v>
      </c>
      <c r="Z9" s="25">
        <v>0</v>
      </c>
      <c r="AA9" s="25">
        <v>0</v>
      </c>
      <c r="AB9" s="25">
        <v>0</v>
      </c>
      <c r="AC9" s="25">
        <v>0</v>
      </c>
      <c r="AD9" s="25">
        <v>167387.42000000001</v>
      </c>
      <c r="AE9" s="25">
        <v>0</v>
      </c>
      <c r="AF9" s="25">
        <v>0</v>
      </c>
      <c r="AG9" s="25">
        <v>0</v>
      </c>
      <c r="AH9" s="25">
        <v>0</v>
      </c>
      <c r="AI9" s="25">
        <v>0</v>
      </c>
      <c r="AJ9" s="25">
        <v>0</v>
      </c>
      <c r="AK9" s="25">
        <v>0</v>
      </c>
      <c r="AL9" s="25">
        <v>0</v>
      </c>
      <c r="AM9" s="25">
        <v>0</v>
      </c>
      <c r="AN9" s="25">
        <v>127919.65</v>
      </c>
      <c r="AO9" s="25">
        <v>0</v>
      </c>
      <c r="AP9" s="25">
        <v>0</v>
      </c>
      <c r="AQ9" s="25">
        <v>0</v>
      </c>
      <c r="AR9" s="25">
        <v>0</v>
      </c>
      <c r="AS9" s="25">
        <v>0</v>
      </c>
      <c r="AT9" s="25">
        <v>0</v>
      </c>
      <c r="AU9" s="25">
        <v>0</v>
      </c>
      <c r="AV9" s="25">
        <v>0</v>
      </c>
      <c r="AW9" s="25">
        <v>0</v>
      </c>
      <c r="AX9" s="25">
        <v>0</v>
      </c>
      <c r="AY9" s="25">
        <v>0</v>
      </c>
      <c r="AZ9" s="25">
        <v>0</v>
      </c>
      <c r="BA9" s="25">
        <v>0</v>
      </c>
      <c r="BB9" s="25">
        <v>0</v>
      </c>
      <c r="BC9" s="25">
        <v>0</v>
      </c>
      <c r="BD9" s="25">
        <v>0</v>
      </c>
      <c r="BE9" s="25">
        <v>0</v>
      </c>
      <c r="BF9" s="25">
        <v>0</v>
      </c>
      <c r="BG9" s="25">
        <v>0</v>
      </c>
      <c r="BH9" s="25">
        <v>0</v>
      </c>
      <c r="BI9" s="25">
        <v>0</v>
      </c>
      <c r="BJ9" s="25">
        <v>0</v>
      </c>
      <c r="BK9" s="25">
        <v>0</v>
      </c>
    </row>
    <row r="10" spans="1:63">
      <c r="A10" s="22" t="s">
        <v>107</v>
      </c>
      <c r="B10" s="20">
        <v>153360</v>
      </c>
      <c r="C10" s="20">
        <v>0</v>
      </c>
      <c r="D10" s="20">
        <v>0</v>
      </c>
      <c r="E10" s="20">
        <v>0</v>
      </c>
      <c r="F10" s="19">
        <v>0</v>
      </c>
      <c r="G10" s="19">
        <v>0</v>
      </c>
      <c r="H10" s="19">
        <v>0</v>
      </c>
      <c r="I10" s="104">
        <v>0</v>
      </c>
      <c r="J10" s="25">
        <v>0</v>
      </c>
      <c r="K10" s="25">
        <v>56232</v>
      </c>
      <c r="L10" s="25">
        <v>212184</v>
      </c>
      <c r="M10" s="25">
        <v>0</v>
      </c>
      <c r="N10" s="25">
        <v>0</v>
      </c>
      <c r="O10" s="25">
        <v>0</v>
      </c>
      <c r="P10" s="25">
        <v>31971.58</v>
      </c>
      <c r="Q10" s="25">
        <v>122400</v>
      </c>
      <c r="R10" s="25">
        <v>122400</v>
      </c>
      <c r="S10" s="25">
        <v>0</v>
      </c>
      <c r="T10" s="25">
        <v>0</v>
      </c>
      <c r="U10" s="25">
        <v>0</v>
      </c>
      <c r="V10" s="25">
        <v>0</v>
      </c>
      <c r="W10" s="25">
        <v>0</v>
      </c>
      <c r="X10" s="25">
        <v>0</v>
      </c>
      <c r="Y10" s="25">
        <v>62400</v>
      </c>
      <c r="Z10" s="25">
        <v>0</v>
      </c>
      <c r="AA10" s="25">
        <v>0</v>
      </c>
      <c r="AB10" s="25">
        <v>0</v>
      </c>
      <c r="AC10" s="25">
        <v>0</v>
      </c>
      <c r="AD10" s="25">
        <v>0</v>
      </c>
      <c r="AE10" s="25">
        <v>0</v>
      </c>
      <c r="AF10" s="25">
        <v>0</v>
      </c>
      <c r="AG10" s="25">
        <v>0</v>
      </c>
      <c r="AH10" s="25">
        <v>0</v>
      </c>
      <c r="AI10" s="25">
        <v>0</v>
      </c>
      <c r="AJ10" s="25">
        <v>0</v>
      </c>
      <c r="AK10" s="25">
        <v>0</v>
      </c>
      <c r="AL10" s="25">
        <v>0</v>
      </c>
      <c r="AM10" s="25">
        <v>0</v>
      </c>
      <c r="AN10" s="25">
        <v>0</v>
      </c>
      <c r="AO10" s="25">
        <v>0</v>
      </c>
      <c r="AP10" s="25">
        <v>0</v>
      </c>
      <c r="AQ10" s="25">
        <v>0</v>
      </c>
      <c r="AR10" s="25">
        <v>0</v>
      </c>
      <c r="AS10" s="25">
        <v>0</v>
      </c>
      <c r="AT10" s="25">
        <v>0</v>
      </c>
      <c r="AU10" s="25">
        <v>0</v>
      </c>
      <c r="AV10" s="25">
        <v>0</v>
      </c>
      <c r="AW10" s="25">
        <v>0</v>
      </c>
      <c r="AX10" s="25">
        <v>0</v>
      </c>
      <c r="AY10" s="25">
        <v>0</v>
      </c>
      <c r="AZ10" s="25">
        <v>0</v>
      </c>
      <c r="BA10" s="25">
        <v>0</v>
      </c>
      <c r="BB10" s="25">
        <v>0</v>
      </c>
      <c r="BC10" s="25">
        <v>0</v>
      </c>
      <c r="BD10" s="25">
        <v>0</v>
      </c>
      <c r="BE10" s="25">
        <v>32906</v>
      </c>
      <c r="BF10" s="25">
        <v>0</v>
      </c>
      <c r="BG10" s="25">
        <v>0</v>
      </c>
      <c r="BH10" s="25">
        <v>0</v>
      </c>
      <c r="BI10" s="25">
        <v>0</v>
      </c>
      <c r="BJ10" s="25">
        <v>0</v>
      </c>
      <c r="BK10" s="25">
        <v>0</v>
      </c>
    </row>
    <row r="11" spans="1:63">
      <c r="A11" s="22" t="s">
        <v>108</v>
      </c>
      <c r="B11" s="20">
        <v>0</v>
      </c>
      <c r="C11" s="20">
        <v>0</v>
      </c>
      <c r="D11" s="20">
        <v>0</v>
      </c>
      <c r="E11" s="20">
        <v>0</v>
      </c>
      <c r="F11" s="20">
        <v>0</v>
      </c>
      <c r="G11" s="20">
        <v>0</v>
      </c>
      <c r="H11" s="20">
        <v>0</v>
      </c>
      <c r="I11" s="104">
        <v>0</v>
      </c>
      <c r="J11" s="25">
        <v>0</v>
      </c>
      <c r="K11" s="25">
        <v>0</v>
      </c>
      <c r="L11" s="25">
        <v>21146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5">
        <v>0</v>
      </c>
      <c r="X11" s="25">
        <v>0</v>
      </c>
      <c r="Y11" s="25">
        <v>0</v>
      </c>
      <c r="Z11" s="25">
        <v>0</v>
      </c>
      <c r="AA11" s="25">
        <v>59312.44</v>
      </c>
      <c r="AB11" s="25">
        <v>0</v>
      </c>
      <c r="AC11" s="25">
        <v>28381.03</v>
      </c>
      <c r="AD11" s="25">
        <v>0</v>
      </c>
      <c r="AE11" s="25">
        <v>0</v>
      </c>
      <c r="AF11" s="25">
        <v>37159.360000000001</v>
      </c>
      <c r="AG11" s="25">
        <v>0</v>
      </c>
      <c r="AH11" s="25">
        <v>0</v>
      </c>
      <c r="AI11" s="25">
        <v>0</v>
      </c>
      <c r="AJ11" s="25">
        <v>0</v>
      </c>
      <c r="AK11" s="25">
        <v>0</v>
      </c>
      <c r="AL11" s="25">
        <v>0</v>
      </c>
      <c r="AM11" s="25">
        <v>0</v>
      </c>
      <c r="AN11" s="25">
        <v>0</v>
      </c>
      <c r="AO11" s="25">
        <v>0</v>
      </c>
      <c r="AP11" s="25">
        <v>0</v>
      </c>
      <c r="AQ11" s="25">
        <v>0</v>
      </c>
      <c r="AR11" s="25">
        <v>0</v>
      </c>
      <c r="AS11" s="25">
        <v>0</v>
      </c>
      <c r="AT11" s="25">
        <v>0</v>
      </c>
      <c r="AU11" s="25">
        <v>0</v>
      </c>
      <c r="AV11" s="25">
        <v>0</v>
      </c>
      <c r="AW11" s="25">
        <v>0</v>
      </c>
      <c r="AX11" s="25">
        <v>0</v>
      </c>
      <c r="AY11" s="25">
        <v>0</v>
      </c>
      <c r="AZ11" s="25">
        <v>0</v>
      </c>
      <c r="BA11" s="25">
        <v>0</v>
      </c>
      <c r="BB11" s="25">
        <v>0</v>
      </c>
      <c r="BC11" s="25">
        <v>0</v>
      </c>
      <c r="BD11" s="25">
        <v>0</v>
      </c>
      <c r="BE11" s="25">
        <v>0</v>
      </c>
      <c r="BF11" s="25">
        <v>0</v>
      </c>
      <c r="BG11" s="25">
        <v>0</v>
      </c>
      <c r="BH11" s="25">
        <v>0</v>
      </c>
      <c r="BI11" s="25">
        <v>0</v>
      </c>
      <c r="BJ11" s="25">
        <v>0</v>
      </c>
      <c r="BK11" s="25">
        <v>0</v>
      </c>
    </row>
    <row r="12" spans="1:63">
      <c r="A12" s="22" t="s">
        <v>21</v>
      </c>
      <c r="B12" s="20">
        <v>2086605.51</v>
      </c>
      <c r="C12" s="20">
        <v>859193.22</v>
      </c>
      <c r="D12" s="20">
        <v>210711.66</v>
      </c>
      <c r="E12" s="19">
        <v>436262.89</v>
      </c>
      <c r="F12" s="27">
        <v>1279049.1100000001</v>
      </c>
      <c r="G12" s="27">
        <v>1113458.31</v>
      </c>
      <c r="H12" s="27">
        <v>392960.96</v>
      </c>
      <c r="I12" s="104">
        <v>136700</v>
      </c>
      <c r="J12" s="25">
        <v>551604.53</v>
      </c>
      <c r="K12" s="25">
        <v>594342.12</v>
      </c>
      <c r="L12" s="25">
        <v>374410.43</v>
      </c>
      <c r="M12" s="25">
        <v>1009303.02</v>
      </c>
      <c r="N12" s="25">
        <v>962306.03</v>
      </c>
      <c r="O12" s="25">
        <v>1393927.3</v>
      </c>
      <c r="P12" s="25">
        <v>1281144.8400000001</v>
      </c>
      <c r="Q12" s="25">
        <v>1729040.18</v>
      </c>
      <c r="R12" s="25">
        <v>2116451.33</v>
      </c>
      <c r="S12" s="25">
        <v>1598328.6</v>
      </c>
      <c r="T12" s="25">
        <v>3007247.58</v>
      </c>
      <c r="U12" s="25">
        <v>186823.37</v>
      </c>
      <c r="V12" s="25">
        <v>1654906.04</v>
      </c>
      <c r="W12" s="25">
        <v>826569.35</v>
      </c>
      <c r="X12" s="25">
        <v>3216935.86</v>
      </c>
      <c r="Y12" s="25">
        <v>2301537.7599999998</v>
      </c>
      <c r="Z12" s="25">
        <v>226334.22</v>
      </c>
      <c r="AA12" s="25">
        <v>3033103.71</v>
      </c>
      <c r="AB12" s="25">
        <v>1676846.79</v>
      </c>
      <c r="AC12" s="25">
        <v>592934.04</v>
      </c>
      <c r="AD12" s="25">
        <v>2046654.51</v>
      </c>
      <c r="AE12" s="25">
        <v>2585096.2000000002</v>
      </c>
      <c r="AF12" s="25">
        <v>1893678.96</v>
      </c>
      <c r="AG12" s="25">
        <v>544704.72</v>
      </c>
      <c r="AH12" s="25">
        <v>1526521.7</v>
      </c>
      <c r="AI12" s="25">
        <v>5223.8500000000004</v>
      </c>
      <c r="AJ12" s="25">
        <v>17538.599999999999</v>
      </c>
      <c r="AK12" s="25">
        <v>1271425.27</v>
      </c>
      <c r="AL12" s="25">
        <v>526548.02</v>
      </c>
      <c r="AM12" s="25">
        <v>1377856.84</v>
      </c>
      <c r="AN12" s="25">
        <v>2115691.61</v>
      </c>
      <c r="AO12" s="25">
        <v>2213807.2799999998</v>
      </c>
      <c r="AP12" s="25">
        <v>3019582.48</v>
      </c>
      <c r="AQ12" s="25">
        <v>2772948.87</v>
      </c>
      <c r="AR12" s="25">
        <v>4153632.03</v>
      </c>
      <c r="AS12" s="25">
        <v>3305175.12</v>
      </c>
      <c r="AT12" s="25">
        <v>235093.95</v>
      </c>
      <c r="AU12" s="25">
        <v>0</v>
      </c>
      <c r="AV12" s="25">
        <v>0</v>
      </c>
      <c r="AW12" s="25">
        <v>594269.39</v>
      </c>
      <c r="AX12" s="25">
        <v>355976.91</v>
      </c>
      <c r="AY12" s="25">
        <v>1427633.1</v>
      </c>
      <c r="AZ12" s="25">
        <v>2417796.7400000002</v>
      </c>
      <c r="BA12" s="25">
        <v>2194213</v>
      </c>
      <c r="BB12" s="25">
        <v>3267843</v>
      </c>
      <c r="BC12" s="25">
        <v>2797103</v>
      </c>
      <c r="BD12" s="25">
        <v>3102476</v>
      </c>
      <c r="BE12" s="25">
        <v>161084</v>
      </c>
      <c r="BF12" s="25">
        <v>573327</v>
      </c>
      <c r="BG12" s="25">
        <v>462633</v>
      </c>
      <c r="BH12" s="25">
        <v>278850</v>
      </c>
      <c r="BI12" s="25">
        <v>265602</v>
      </c>
      <c r="BJ12" s="25">
        <v>1225013</v>
      </c>
      <c r="BK12" s="25">
        <v>1699529</v>
      </c>
    </row>
    <row r="13" spans="1:63">
      <c r="A13" s="22" t="s">
        <v>67</v>
      </c>
      <c r="B13" s="20">
        <v>0</v>
      </c>
      <c r="C13" s="20">
        <v>0</v>
      </c>
      <c r="D13" s="20">
        <v>0</v>
      </c>
      <c r="E13" s="20">
        <v>0</v>
      </c>
      <c r="F13" s="20">
        <v>0</v>
      </c>
      <c r="G13" s="20">
        <v>0</v>
      </c>
      <c r="H13" s="20">
        <v>0</v>
      </c>
      <c r="I13" s="104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51618.21</v>
      </c>
      <c r="Q13" s="25">
        <v>51789.65</v>
      </c>
      <c r="R13" s="25">
        <v>0</v>
      </c>
      <c r="S13" s="25">
        <v>0</v>
      </c>
      <c r="T13" s="25">
        <v>0</v>
      </c>
      <c r="U13" s="25">
        <v>0</v>
      </c>
      <c r="V13" s="25">
        <v>0</v>
      </c>
      <c r="W13" s="25">
        <v>0</v>
      </c>
      <c r="X13" s="25">
        <v>0</v>
      </c>
      <c r="Y13" s="25">
        <v>0</v>
      </c>
      <c r="Z13" s="25">
        <v>0</v>
      </c>
      <c r="AA13" s="25">
        <v>0</v>
      </c>
      <c r="AB13" s="25">
        <v>0</v>
      </c>
      <c r="AC13" s="25">
        <v>0</v>
      </c>
      <c r="AD13" s="25">
        <v>0</v>
      </c>
      <c r="AE13" s="25">
        <v>0</v>
      </c>
      <c r="AF13" s="25">
        <v>0</v>
      </c>
      <c r="AG13" s="25">
        <v>0</v>
      </c>
      <c r="AH13" s="25">
        <v>0</v>
      </c>
      <c r="AI13" s="25">
        <v>0</v>
      </c>
      <c r="AJ13" s="25">
        <v>0</v>
      </c>
      <c r="AK13" s="25">
        <v>0</v>
      </c>
      <c r="AL13" s="25">
        <v>0</v>
      </c>
      <c r="AM13" s="25">
        <v>0</v>
      </c>
      <c r="AN13" s="25">
        <v>0</v>
      </c>
      <c r="AO13" s="25">
        <v>0</v>
      </c>
      <c r="AP13" s="25">
        <v>0</v>
      </c>
      <c r="AQ13" s="25">
        <v>183693.78</v>
      </c>
      <c r="AR13" s="25">
        <v>0</v>
      </c>
      <c r="AS13" s="25">
        <v>0</v>
      </c>
      <c r="AT13" s="25">
        <v>0</v>
      </c>
      <c r="AU13" s="25">
        <v>0</v>
      </c>
      <c r="AV13" s="25">
        <v>0</v>
      </c>
      <c r="AW13" s="25">
        <v>0</v>
      </c>
      <c r="AX13" s="25">
        <v>0</v>
      </c>
      <c r="AY13" s="25">
        <v>0</v>
      </c>
      <c r="AZ13" s="25"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v>0</v>
      </c>
      <c r="BF13" s="25">
        <v>0</v>
      </c>
      <c r="BG13" s="25">
        <v>0</v>
      </c>
      <c r="BH13" s="25">
        <v>0</v>
      </c>
      <c r="BI13" s="25">
        <v>0</v>
      </c>
      <c r="BJ13" s="25">
        <v>0</v>
      </c>
      <c r="BK13" s="25">
        <v>0</v>
      </c>
    </row>
    <row r="14" spans="1:63">
      <c r="A14" s="22" t="s">
        <v>22</v>
      </c>
      <c r="B14" s="20">
        <v>0</v>
      </c>
      <c r="C14" s="20">
        <v>0</v>
      </c>
      <c r="D14" s="20">
        <v>0</v>
      </c>
      <c r="E14" s="19">
        <v>303123.59999999998</v>
      </c>
      <c r="F14" s="19">
        <v>517235.28</v>
      </c>
      <c r="G14" s="19">
        <v>0</v>
      </c>
      <c r="H14" s="19">
        <v>0</v>
      </c>
      <c r="I14" s="104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352439.74</v>
      </c>
      <c r="Q14" s="25">
        <v>171671.27</v>
      </c>
      <c r="R14" s="25">
        <v>1553412.86</v>
      </c>
      <c r="S14" s="25">
        <v>1030050.47</v>
      </c>
      <c r="T14" s="25">
        <v>1287065.98</v>
      </c>
      <c r="U14" s="25">
        <v>27179.18</v>
      </c>
      <c r="V14" s="25">
        <v>0</v>
      </c>
      <c r="W14" s="25">
        <v>0</v>
      </c>
      <c r="X14" s="25">
        <v>33845.19</v>
      </c>
      <c r="Y14" s="25">
        <v>0</v>
      </c>
      <c r="Z14" s="25">
        <v>0</v>
      </c>
      <c r="AA14" s="25">
        <v>0</v>
      </c>
      <c r="AB14" s="25">
        <v>0</v>
      </c>
      <c r="AC14" s="25">
        <v>0</v>
      </c>
      <c r="AD14" s="25">
        <v>623384.87</v>
      </c>
      <c r="AE14" s="25">
        <v>291691.90999999997</v>
      </c>
      <c r="AF14" s="25">
        <v>214686.6</v>
      </c>
      <c r="AG14" s="25">
        <v>0</v>
      </c>
      <c r="AH14" s="25">
        <v>0</v>
      </c>
      <c r="AI14" s="25">
        <v>0</v>
      </c>
      <c r="AJ14" s="25">
        <v>0</v>
      </c>
      <c r="AK14" s="25">
        <v>0</v>
      </c>
      <c r="AL14" s="25">
        <v>0</v>
      </c>
      <c r="AM14" s="25">
        <v>0</v>
      </c>
      <c r="AN14" s="25">
        <v>0</v>
      </c>
      <c r="AO14" s="25">
        <v>728244.47</v>
      </c>
      <c r="AP14" s="25">
        <v>0</v>
      </c>
      <c r="AQ14" s="25">
        <v>0</v>
      </c>
      <c r="AR14" s="25">
        <v>0</v>
      </c>
      <c r="AS14" s="25">
        <v>0</v>
      </c>
      <c r="AT14" s="25">
        <v>0</v>
      </c>
      <c r="AU14" s="25">
        <v>0</v>
      </c>
      <c r="AV14" s="25">
        <v>0</v>
      </c>
      <c r="AW14" s="25">
        <v>0</v>
      </c>
      <c r="AX14" s="25">
        <v>0</v>
      </c>
      <c r="AY14" s="25">
        <v>0</v>
      </c>
      <c r="AZ14" s="25">
        <v>0</v>
      </c>
      <c r="BA14" s="25">
        <v>649056</v>
      </c>
      <c r="BB14" s="25">
        <v>331110</v>
      </c>
      <c r="BC14" s="25">
        <v>0</v>
      </c>
      <c r="BD14" s="25">
        <v>0</v>
      </c>
      <c r="BE14" s="25">
        <v>0</v>
      </c>
      <c r="BF14" s="25">
        <v>0</v>
      </c>
      <c r="BG14" s="25">
        <v>0</v>
      </c>
      <c r="BH14" s="25">
        <v>15887</v>
      </c>
      <c r="BI14" s="25">
        <v>0</v>
      </c>
      <c r="BJ14" s="25">
        <v>2328435</v>
      </c>
      <c r="BK14" s="25">
        <v>0</v>
      </c>
    </row>
    <row r="15" spans="1:63">
      <c r="A15" s="22" t="s">
        <v>25</v>
      </c>
      <c r="B15" s="20">
        <v>12952412.08</v>
      </c>
      <c r="C15" s="20">
        <v>11018637.32</v>
      </c>
      <c r="D15" s="20">
        <v>6554860.0800000001</v>
      </c>
      <c r="E15" s="20">
        <v>5574815.5499999998</v>
      </c>
      <c r="F15" s="20">
        <v>2088162.61</v>
      </c>
      <c r="G15" s="20">
        <v>5184763.58</v>
      </c>
      <c r="H15" s="20">
        <v>21973.23</v>
      </c>
      <c r="I15" s="104">
        <v>3833663.64</v>
      </c>
      <c r="J15" s="25">
        <v>3298533.87</v>
      </c>
      <c r="K15" s="25">
        <v>3154407.69</v>
      </c>
      <c r="L15" s="25">
        <v>4140310.93</v>
      </c>
      <c r="M15" s="25">
        <v>4681719.9800000004</v>
      </c>
      <c r="N15" s="25">
        <v>10654175.93</v>
      </c>
      <c r="O15" s="25">
        <v>492948.94</v>
      </c>
      <c r="P15" s="25">
        <v>7092133.75</v>
      </c>
      <c r="Q15" s="25">
        <v>939100.49</v>
      </c>
      <c r="R15" s="25">
        <v>5716301.7699999996</v>
      </c>
      <c r="S15" s="25">
        <v>6669255.7800000003</v>
      </c>
      <c r="T15" s="25">
        <v>219892.08</v>
      </c>
      <c r="U15" s="25">
        <v>6686993.3099999996</v>
      </c>
      <c r="V15" s="25">
        <v>3960480.47</v>
      </c>
      <c r="W15" s="25">
        <v>9591471.7599999998</v>
      </c>
      <c r="X15" s="25">
        <v>13316189.83</v>
      </c>
      <c r="Y15" s="25">
        <v>14826696.02</v>
      </c>
      <c r="Z15" s="25">
        <v>12548314.640000001</v>
      </c>
      <c r="AA15" s="25">
        <v>7785016.1299999999</v>
      </c>
      <c r="AB15" s="25">
        <v>11252963.1</v>
      </c>
      <c r="AC15" s="25">
        <v>10026501.42</v>
      </c>
      <c r="AD15" s="25">
        <v>16599088.67</v>
      </c>
      <c r="AE15" s="25">
        <v>18058559.289999999</v>
      </c>
      <c r="AF15" s="25">
        <v>15587123.460000001</v>
      </c>
      <c r="AG15" s="25">
        <v>7944635.9900000002</v>
      </c>
      <c r="AH15" s="25">
        <v>11820022.880000001</v>
      </c>
      <c r="AI15" s="25">
        <v>8657655.1099999994</v>
      </c>
      <c r="AJ15" s="25">
        <v>5967745.0700000003</v>
      </c>
      <c r="AK15" s="25">
        <v>2957815.02</v>
      </c>
      <c r="AL15" s="25">
        <v>5981075.6500000004</v>
      </c>
      <c r="AM15" s="25">
        <v>6892573.9900000002</v>
      </c>
      <c r="AN15" s="25">
        <v>8536964.3800000008</v>
      </c>
      <c r="AO15" s="25">
        <v>9968869.2699999996</v>
      </c>
      <c r="AP15" s="25">
        <v>7994223.21</v>
      </c>
      <c r="AQ15" s="25">
        <v>10291880.49</v>
      </c>
      <c r="AR15" s="25">
        <v>1115283.8600000001</v>
      </c>
      <c r="AS15" s="25">
        <v>4691168.3899999997</v>
      </c>
      <c r="AT15" s="25">
        <v>4166853.54</v>
      </c>
      <c r="AU15" s="25">
        <v>6421097.79</v>
      </c>
      <c r="AV15" s="25">
        <v>10230840.27</v>
      </c>
      <c r="AW15" s="25">
        <v>11042045.109999999</v>
      </c>
      <c r="AX15" s="25">
        <v>10573123.779999999</v>
      </c>
      <c r="AY15" s="25">
        <v>18439352.420000002</v>
      </c>
      <c r="AZ15" s="25">
        <v>12723091.050000001</v>
      </c>
      <c r="BA15" s="25">
        <v>13535979</v>
      </c>
      <c r="BB15" s="25">
        <v>11392514</v>
      </c>
      <c r="BC15" s="25">
        <v>5826010</v>
      </c>
      <c r="BD15" s="25">
        <v>19100656</v>
      </c>
      <c r="BE15" s="25">
        <v>6631768</v>
      </c>
      <c r="BF15" s="25">
        <v>5352121</v>
      </c>
      <c r="BG15" s="25">
        <v>9348337</v>
      </c>
      <c r="BH15" s="25">
        <v>6451462</v>
      </c>
      <c r="BI15" s="25">
        <v>10077429</v>
      </c>
      <c r="BJ15" s="25">
        <v>15424892</v>
      </c>
      <c r="BK15" s="25">
        <v>11096639</v>
      </c>
    </row>
    <row r="16" spans="1:63">
      <c r="A16" s="22" t="s">
        <v>109</v>
      </c>
      <c r="B16" s="20">
        <v>970585.01</v>
      </c>
      <c r="C16" s="20">
        <v>401115.43</v>
      </c>
      <c r="D16" s="20">
        <v>696297.87</v>
      </c>
      <c r="E16" s="20">
        <v>1466980.38</v>
      </c>
      <c r="F16" s="19">
        <v>580022.72</v>
      </c>
      <c r="G16" s="19">
        <v>1658188.31</v>
      </c>
      <c r="H16" s="19">
        <v>761316.18</v>
      </c>
      <c r="I16" s="104">
        <v>109659.7</v>
      </c>
      <c r="J16" s="25">
        <v>725831.63</v>
      </c>
      <c r="K16" s="25">
        <v>34631.75</v>
      </c>
      <c r="L16" s="25">
        <v>1490088.53</v>
      </c>
      <c r="M16" s="25">
        <v>592976.93000000005</v>
      </c>
      <c r="N16" s="25">
        <v>1680455.55</v>
      </c>
      <c r="O16" s="25">
        <v>754711.13</v>
      </c>
      <c r="P16" s="25">
        <v>374349.15</v>
      </c>
      <c r="Q16" s="25">
        <v>349010.47</v>
      </c>
      <c r="R16" s="25">
        <v>733669.08</v>
      </c>
      <c r="S16" s="25">
        <v>597511.12</v>
      </c>
      <c r="T16" s="25">
        <v>384610.5</v>
      </c>
      <c r="U16" s="25">
        <v>19514.61</v>
      </c>
      <c r="V16" s="25">
        <v>1096327.6299999999</v>
      </c>
      <c r="W16" s="25">
        <v>0</v>
      </c>
      <c r="X16" s="25">
        <v>0</v>
      </c>
      <c r="Y16" s="25">
        <v>49462.400000000001</v>
      </c>
      <c r="Z16" s="25">
        <v>0</v>
      </c>
      <c r="AA16" s="25">
        <v>1835122.51</v>
      </c>
      <c r="AB16" s="25">
        <v>0</v>
      </c>
      <c r="AC16" s="25">
        <v>256851.23</v>
      </c>
      <c r="AD16" s="25">
        <v>472978.58</v>
      </c>
      <c r="AE16" s="25">
        <v>587197.80000000005</v>
      </c>
      <c r="AF16" s="25">
        <v>47128.4</v>
      </c>
      <c r="AG16" s="25">
        <v>0</v>
      </c>
      <c r="AH16" s="25">
        <v>0</v>
      </c>
      <c r="AI16" s="25">
        <v>27226.32</v>
      </c>
      <c r="AJ16" s="25">
        <v>0</v>
      </c>
      <c r="AK16" s="25">
        <v>0</v>
      </c>
      <c r="AL16" s="25">
        <v>0</v>
      </c>
      <c r="AM16" s="25">
        <v>50</v>
      </c>
      <c r="AN16" s="25">
        <v>8089927.2400000002</v>
      </c>
      <c r="AO16" s="25">
        <v>280224.67</v>
      </c>
      <c r="AP16" s="25">
        <v>1862207.5</v>
      </c>
      <c r="AQ16" s="25">
        <v>0</v>
      </c>
      <c r="AR16" s="25">
        <v>601716.17000000004</v>
      </c>
      <c r="AS16" s="25">
        <v>0</v>
      </c>
      <c r="AT16" s="25">
        <v>988813.21</v>
      </c>
      <c r="AU16" s="25">
        <v>0</v>
      </c>
      <c r="AV16" s="25">
        <v>0</v>
      </c>
      <c r="AW16" s="25">
        <v>1042871.22</v>
      </c>
      <c r="AX16" s="25">
        <v>592234.66</v>
      </c>
      <c r="AY16" s="25">
        <v>118992.27</v>
      </c>
      <c r="AZ16" s="25">
        <v>1367655.89</v>
      </c>
      <c r="BA16" s="25">
        <v>842651</v>
      </c>
      <c r="BB16" s="25">
        <v>3660241</v>
      </c>
      <c r="BC16" s="25">
        <v>1547618</v>
      </c>
      <c r="BD16" s="25">
        <v>15428</v>
      </c>
      <c r="BE16" s="25">
        <v>282481</v>
      </c>
      <c r="BF16" s="25">
        <v>0</v>
      </c>
      <c r="BG16" s="25">
        <v>113635</v>
      </c>
      <c r="BH16" s="25">
        <v>220157</v>
      </c>
      <c r="BI16" s="25">
        <v>215402</v>
      </c>
      <c r="BJ16" s="25">
        <v>305426</v>
      </c>
      <c r="BK16" s="25">
        <v>185051</v>
      </c>
    </row>
    <row r="17" spans="1:63">
      <c r="A17" s="22" t="s">
        <v>23</v>
      </c>
      <c r="B17" s="20">
        <v>0</v>
      </c>
      <c r="C17" s="20">
        <v>0</v>
      </c>
      <c r="D17" s="20">
        <v>0</v>
      </c>
      <c r="E17" s="19">
        <v>0</v>
      </c>
      <c r="F17" s="20">
        <v>0</v>
      </c>
      <c r="G17" s="20">
        <v>0</v>
      </c>
      <c r="H17" s="20">
        <v>0</v>
      </c>
      <c r="I17" s="104">
        <v>0</v>
      </c>
      <c r="J17" s="25">
        <v>0</v>
      </c>
      <c r="K17" s="25">
        <v>0</v>
      </c>
      <c r="L17" s="25">
        <v>0</v>
      </c>
      <c r="M17" s="25">
        <v>61186.03</v>
      </c>
      <c r="N17" s="25">
        <v>0</v>
      </c>
      <c r="O17" s="25">
        <v>0</v>
      </c>
      <c r="P17" s="25">
        <v>115909.32</v>
      </c>
      <c r="Q17" s="25">
        <v>0</v>
      </c>
      <c r="R17" s="25">
        <v>0</v>
      </c>
      <c r="S17" s="25">
        <v>0</v>
      </c>
      <c r="T17" s="25">
        <v>127199.26</v>
      </c>
      <c r="U17" s="25">
        <v>0</v>
      </c>
      <c r="V17" s="25">
        <v>59574.3</v>
      </c>
      <c r="W17" s="25">
        <v>71792.740000000005</v>
      </c>
      <c r="X17" s="25">
        <v>0</v>
      </c>
      <c r="Y17" s="25">
        <v>0</v>
      </c>
      <c r="Z17" s="25">
        <v>66985.58</v>
      </c>
      <c r="AA17" s="25">
        <v>0</v>
      </c>
      <c r="AB17" s="25">
        <v>0</v>
      </c>
      <c r="AC17" s="25">
        <v>0</v>
      </c>
      <c r="AD17" s="25">
        <v>66972.63</v>
      </c>
      <c r="AE17" s="25">
        <v>0</v>
      </c>
      <c r="AF17" s="25">
        <v>0</v>
      </c>
      <c r="AG17" s="25">
        <v>0</v>
      </c>
      <c r="AH17" s="25">
        <v>77648.73</v>
      </c>
      <c r="AI17" s="25">
        <v>0</v>
      </c>
      <c r="AJ17" s="25">
        <v>19790.990000000002</v>
      </c>
      <c r="AK17" s="25">
        <v>116796.32</v>
      </c>
      <c r="AL17" s="25">
        <v>78059.31</v>
      </c>
      <c r="AM17" s="25">
        <v>0</v>
      </c>
      <c r="AN17" s="25">
        <v>77590.320000000007</v>
      </c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25">
        <v>0</v>
      </c>
      <c r="AV17" s="25">
        <v>135354.65</v>
      </c>
      <c r="AW17" s="25">
        <v>0</v>
      </c>
      <c r="AX17" s="25">
        <v>0</v>
      </c>
      <c r="AY17" s="25">
        <v>0</v>
      </c>
      <c r="AZ17" s="25">
        <v>0</v>
      </c>
      <c r="BA17" s="25">
        <v>0</v>
      </c>
      <c r="BB17" s="25">
        <v>0</v>
      </c>
      <c r="BC17" s="25">
        <v>67104</v>
      </c>
      <c r="BD17" s="25">
        <v>0</v>
      </c>
      <c r="BE17" s="25">
        <v>0</v>
      </c>
      <c r="BF17" s="25">
        <v>0</v>
      </c>
      <c r="BG17" s="25">
        <v>0</v>
      </c>
      <c r="BH17" s="25">
        <v>0</v>
      </c>
      <c r="BI17" s="25">
        <v>0</v>
      </c>
      <c r="BJ17" s="25">
        <v>0</v>
      </c>
      <c r="BK17" s="25">
        <v>0</v>
      </c>
    </row>
    <row r="18" spans="1:63">
      <c r="A18" s="21" t="s">
        <v>110</v>
      </c>
      <c r="B18" s="20">
        <v>0</v>
      </c>
      <c r="C18" s="20">
        <v>0</v>
      </c>
      <c r="D18" s="20">
        <v>330579.75</v>
      </c>
      <c r="E18" s="20">
        <v>0</v>
      </c>
      <c r="F18" s="20">
        <v>0</v>
      </c>
      <c r="G18" s="20">
        <v>0</v>
      </c>
      <c r="H18" s="20">
        <v>0</v>
      </c>
      <c r="I18" s="104">
        <v>0</v>
      </c>
      <c r="J18" s="25">
        <v>0</v>
      </c>
      <c r="K18" s="25">
        <v>0</v>
      </c>
      <c r="L18" s="25">
        <v>11314.12</v>
      </c>
      <c r="M18" s="25">
        <v>0</v>
      </c>
      <c r="N18" s="25">
        <v>226285.23</v>
      </c>
      <c r="O18" s="25">
        <v>0</v>
      </c>
      <c r="P18" s="25">
        <v>189896.22</v>
      </c>
      <c r="Q18" s="25">
        <v>0</v>
      </c>
      <c r="R18" s="25">
        <v>0</v>
      </c>
      <c r="S18" s="25">
        <v>172465.87</v>
      </c>
      <c r="T18" s="25">
        <v>263919.68</v>
      </c>
      <c r="U18" s="25">
        <v>160404.68</v>
      </c>
      <c r="V18" s="25">
        <v>0</v>
      </c>
      <c r="W18" s="25">
        <v>0</v>
      </c>
      <c r="X18" s="25">
        <v>0</v>
      </c>
      <c r="Y18" s="25">
        <v>0</v>
      </c>
      <c r="Z18" s="25">
        <v>291262.56</v>
      </c>
      <c r="AA18" s="25">
        <v>0</v>
      </c>
      <c r="AB18" s="25">
        <v>34968.129999999997</v>
      </c>
      <c r="AC18" s="25">
        <v>341346.43</v>
      </c>
      <c r="AD18" s="25">
        <v>40881.19</v>
      </c>
      <c r="AE18" s="25">
        <v>350983.37</v>
      </c>
      <c r="AF18" s="25">
        <v>0</v>
      </c>
      <c r="AG18" s="25">
        <v>154200.47</v>
      </c>
      <c r="AH18" s="25">
        <v>0</v>
      </c>
      <c r="AI18" s="25">
        <v>0</v>
      </c>
      <c r="AJ18" s="25">
        <v>0</v>
      </c>
      <c r="AK18" s="25">
        <v>48284.86</v>
      </c>
      <c r="AL18" s="25">
        <v>0</v>
      </c>
      <c r="AM18" s="25">
        <v>129362.6</v>
      </c>
      <c r="AN18" s="25">
        <v>135110.57999999999</v>
      </c>
      <c r="AO18" s="25">
        <v>144812.89000000001</v>
      </c>
      <c r="AP18" s="25">
        <v>90475.5</v>
      </c>
      <c r="AQ18" s="25">
        <v>127449.65</v>
      </c>
      <c r="AR18" s="25">
        <v>135164.97</v>
      </c>
      <c r="AS18" s="25">
        <v>0</v>
      </c>
      <c r="AT18" s="25">
        <v>0</v>
      </c>
      <c r="AU18" s="25">
        <v>0</v>
      </c>
      <c r="AV18" s="25">
        <v>0</v>
      </c>
      <c r="AW18" s="25">
        <v>160997.1</v>
      </c>
      <c r="AX18" s="25">
        <v>115978.61</v>
      </c>
      <c r="AY18" s="25">
        <v>0</v>
      </c>
      <c r="AZ18" s="25">
        <v>254973.22</v>
      </c>
      <c r="BA18" s="25">
        <v>0</v>
      </c>
      <c r="BB18" s="25">
        <v>136429</v>
      </c>
      <c r="BC18" s="25">
        <v>0</v>
      </c>
      <c r="BD18" s="25">
        <v>121378</v>
      </c>
      <c r="BE18" s="25">
        <v>145100</v>
      </c>
      <c r="BF18" s="25">
        <v>0</v>
      </c>
      <c r="BG18" s="25">
        <v>19170</v>
      </c>
      <c r="BH18" s="25">
        <v>169609</v>
      </c>
      <c r="BI18" s="25">
        <v>15975</v>
      </c>
      <c r="BJ18" s="25">
        <v>265180</v>
      </c>
      <c r="BK18" s="25">
        <v>0</v>
      </c>
    </row>
    <row r="19" spans="1:63">
      <c r="A19" s="22" t="s">
        <v>111</v>
      </c>
      <c r="B19" s="20">
        <v>0</v>
      </c>
      <c r="C19" s="20">
        <v>0</v>
      </c>
      <c r="D19" s="20">
        <v>0</v>
      </c>
      <c r="E19" s="20">
        <v>0</v>
      </c>
      <c r="F19" s="19">
        <v>0</v>
      </c>
      <c r="G19" s="19">
        <v>0</v>
      </c>
      <c r="H19" s="19">
        <v>0</v>
      </c>
      <c r="I19" s="104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 s="25">
        <v>16595.36</v>
      </c>
      <c r="U19" s="25">
        <v>0</v>
      </c>
      <c r="V19" s="25">
        <v>0</v>
      </c>
      <c r="W19" s="25">
        <v>0</v>
      </c>
      <c r="X19" s="25">
        <v>0</v>
      </c>
      <c r="Y19" s="25">
        <v>0</v>
      </c>
      <c r="Z19" s="25">
        <v>0</v>
      </c>
      <c r="AA19" s="25">
        <v>0</v>
      </c>
      <c r="AB19" s="25">
        <v>0</v>
      </c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>
        <v>0</v>
      </c>
      <c r="AL19" s="25">
        <v>0</v>
      </c>
      <c r="AM19" s="25">
        <v>0</v>
      </c>
      <c r="AN19" s="25">
        <v>0</v>
      </c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25">
        <v>0</v>
      </c>
      <c r="AW19" s="25">
        <v>0</v>
      </c>
      <c r="AX19" s="25">
        <v>0</v>
      </c>
      <c r="AY19" s="25">
        <v>0</v>
      </c>
      <c r="AZ19" s="25">
        <v>0</v>
      </c>
      <c r="BA19" s="25">
        <v>0</v>
      </c>
      <c r="BB19" s="25">
        <v>0</v>
      </c>
      <c r="BC19" s="25">
        <v>0</v>
      </c>
      <c r="BD19" s="25">
        <v>0</v>
      </c>
      <c r="BE19" s="25">
        <v>0</v>
      </c>
      <c r="BF19" s="25">
        <v>0</v>
      </c>
      <c r="BG19" s="25">
        <v>0</v>
      </c>
      <c r="BH19" s="25">
        <v>0</v>
      </c>
      <c r="BI19" s="25">
        <v>0</v>
      </c>
      <c r="BJ19" s="25">
        <v>0</v>
      </c>
      <c r="BK19" s="25">
        <v>0</v>
      </c>
    </row>
    <row r="20" spans="1:63">
      <c r="A20" s="90" t="s">
        <v>44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 s="25">
        <v>0</v>
      </c>
      <c r="U20" s="25">
        <v>0</v>
      </c>
      <c r="V20" s="25">
        <v>0</v>
      </c>
      <c r="W20" s="25">
        <v>0</v>
      </c>
      <c r="X20" s="25">
        <v>0</v>
      </c>
      <c r="Y20" s="25">
        <v>0</v>
      </c>
      <c r="Z20" s="25">
        <v>0</v>
      </c>
      <c r="AA20" s="25">
        <v>0</v>
      </c>
      <c r="AB20" s="25">
        <v>0</v>
      </c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25">
        <v>0</v>
      </c>
      <c r="AJ20" s="25">
        <v>0</v>
      </c>
      <c r="AK20" s="25">
        <v>0</v>
      </c>
      <c r="AL20" s="25">
        <v>0</v>
      </c>
      <c r="AM20" s="25">
        <v>0</v>
      </c>
      <c r="AN20" s="25">
        <v>0</v>
      </c>
      <c r="AO20" s="25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25">
        <v>0</v>
      </c>
      <c r="AW20" s="25">
        <v>0</v>
      </c>
      <c r="AX20" s="25">
        <v>0</v>
      </c>
      <c r="AY20" s="25">
        <v>0</v>
      </c>
      <c r="AZ20" s="25">
        <v>0</v>
      </c>
      <c r="BA20" s="25">
        <v>0</v>
      </c>
      <c r="BB20" s="25">
        <v>0</v>
      </c>
      <c r="BC20" s="25">
        <v>0</v>
      </c>
      <c r="BD20" s="25">
        <v>0</v>
      </c>
      <c r="BE20" s="25">
        <v>0</v>
      </c>
      <c r="BF20" s="25">
        <v>0</v>
      </c>
      <c r="BG20" s="25">
        <v>0</v>
      </c>
      <c r="BH20" s="25">
        <v>0</v>
      </c>
      <c r="BI20" s="25">
        <v>0</v>
      </c>
      <c r="BJ20" s="25">
        <v>0</v>
      </c>
      <c r="BK20" s="25">
        <v>0</v>
      </c>
    </row>
    <row r="21" spans="1:63">
      <c r="A21" s="22" t="s">
        <v>112</v>
      </c>
      <c r="B21" s="20">
        <v>0</v>
      </c>
      <c r="C21" s="20">
        <v>0</v>
      </c>
      <c r="D21" s="20">
        <v>0</v>
      </c>
      <c r="E21" s="20">
        <v>0</v>
      </c>
      <c r="F21" s="20">
        <v>0</v>
      </c>
      <c r="G21" s="20">
        <v>0</v>
      </c>
      <c r="H21" s="20">
        <v>0</v>
      </c>
      <c r="I21" s="91">
        <v>0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v>0</v>
      </c>
      <c r="R21" s="20">
        <v>0</v>
      </c>
      <c r="S21" s="20">
        <v>0</v>
      </c>
      <c r="T21" s="20">
        <v>0</v>
      </c>
      <c r="U21" s="20">
        <v>0</v>
      </c>
      <c r="V21" s="20">
        <v>0</v>
      </c>
      <c r="W21" s="20">
        <v>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  <c r="AH21" s="20">
        <v>0</v>
      </c>
      <c r="AI21" s="20">
        <v>0</v>
      </c>
      <c r="AJ21" s="20">
        <v>0</v>
      </c>
      <c r="AK21" s="20">
        <v>0</v>
      </c>
      <c r="AL21" s="20">
        <v>0</v>
      </c>
      <c r="AM21" s="20">
        <v>0</v>
      </c>
      <c r="AN21" s="20">
        <v>0</v>
      </c>
      <c r="AO21" s="20">
        <v>0</v>
      </c>
      <c r="AP21" s="20">
        <v>0</v>
      </c>
      <c r="AQ21" s="20">
        <v>0</v>
      </c>
      <c r="AR21" s="20">
        <v>0</v>
      </c>
      <c r="AS21" s="20">
        <v>0</v>
      </c>
      <c r="AT21" s="20">
        <v>0</v>
      </c>
      <c r="AU21" s="20">
        <v>0</v>
      </c>
      <c r="AV21" s="20">
        <v>0</v>
      </c>
      <c r="AW21" s="20">
        <v>0</v>
      </c>
      <c r="AX21" s="20">
        <v>0</v>
      </c>
      <c r="AY21" s="20">
        <v>0</v>
      </c>
      <c r="AZ21" s="20">
        <v>0</v>
      </c>
      <c r="BA21" s="20">
        <v>0</v>
      </c>
      <c r="BB21" s="20">
        <v>0</v>
      </c>
      <c r="BC21" s="20">
        <v>0</v>
      </c>
      <c r="BD21" s="20">
        <v>0</v>
      </c>
      <c r="BE21" s="20">
        <v>0</v>
      </c>
      <c r="BF21" s="25">
        <v>349145</v>
      </c>
      <c r="BG21" s="25">
        <v>0</v>
      </c>
      <c r="BH21" s="25">
        <v>0</v>
      </c>
      <c r="BI21" s="25">
        <v>0</v>
      </c>
      <c r="BJ21" s="25">
        <v>0</v>
      </c>
      <c r="BK21" s="25">
        <v>0</v>
      </c>
    </row>
    <row r="22" spans="1:63">
      <c r="A22" s="22" t="s">
        <v>93</v>
      </c>
      <c r="B22" s="20">
        <v>100731.75</v>
      </c>
      <c r="C22" s="20">
        <v>63155.38</v>
      </c>
      <c r="D22" s="20">
        <v>0</v>
      </c>
      <c r="E22" s="20">
        <v>104355.19</v>
      </c>
      <c r="F22" s="20">
        <v>0</v>
      </c>
      <c r="G22" s="20">
        <v>100439.2</v>
      </c>
      <c r="H22" s="20">
        <v>198541.98</v>
      </c>
      <c r="I22" s="104">
        <v>195805.17</v>
      </c>
      <c r="J22" s="25">
        <v>106337.45</v>
      </c>
      <c r="K22" s="25">
        <v>105440.87</v>
      </c>
      <c r="L22" s="25">
        <v>106273.8</v>
      </c>
      <c r="M22" s="25">
        <v>103825.8</v>
      </c>
      <c r="N22" s="25">
        <v>0</v>
      </c>
      <c r="O22" s="25">
        <v>0</v>
      </c>
      <c r="P22" s="25">
        <v>103967.7</v>
      </c>
      <c r="Q22" s="25">
        <v>0</v>
      </c>
      <c r="R22" s="25">
        <v>103123.07</v>
      </c>
      <c r="S22" s="25">
        <v>0</v>
      </c>
      <c r="T22" s="25">
        <v>0</v>
      </c>
      <c r="U22" s="25">
        <v>0</v>
      </c>
      <c r="V22" s="25">
        <v>214037.21</v>
      </c>
      <c r="W22" s="25">
        <v>0</v>
      </c>
      <c r="X22" s="25">
        <v>0</v>
      </c>
      <c r="Y22" s="25">
        <v>0</v>
      </c>
      <c r="Z22" s="25">
        <v>0</v>
      </c>
      <c r="AA22" s="25">
        <v>107751.39</v>
      </c>
      <c r="AB22" s="25">
        <v>107626.93</v>
      </c>
      <c r="AC22" s="25">
        <v>0</v>
      </c>
      <c r="AD22" s="25">
        <v>96248.83</v>
      </c>
      <c r="AE22" s="25">
        <v>0</v>
      </c>
      <c r="AF22" s="25">
        <v>94871.65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0</v>
      </c>
      <c r="AN22" s="25">
        <v>0</v>
      </c>
      <c r="AO22" s="25">
        <v>113067.9</v>
      </c>
      <c r="AP22" s="25">
        <v>0</v>
      </c>
      <c r="AQ22" s="25">
        <v>0</v>
      </c>
      <c r="AR22" s="25">
        <v>229058.06</v>
      </c>
      <c r="AS22" s="25">
        <v>0</v>
      </c>
      <c r="AT22" s="25">
        <v>0</v>
      </c>
      <c r="AU22" s="25">
        <v>108017.19</v>
      </c>
      <c r="AV22" s="25">
        <v>0</v>
      </c>
      <c r="AW22" s="25">
        <v>0</v>
      </c>
      <c r="AX22" s="25">
        <v>113112.29</v>
      </c>
      <c r="AY22" s="25">
        <v>0</v>
      </c>
      <c r="AZ22" s="25">
        <v>112775.69</v>
      </c>
      <c r="BA22" s="25">
        <v>0</v>
      </c>
      <c r="BB22" s="25">
        <v>0</v>
      </c>
      <c r="BC22" s="25">
        <v>0</v>
      </c>
      <c r="BD22" s="25">
        <v>112654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111289</v>
      </c>
      <c r="BK22" s="25">
        <v>0</v>
      </c>
    </row>
    <row r="23" spans="1:63">
      <c r="A23" s="22" t="s">
        <v>45</v>
      </c>
      <c r="B23" s="20">
        <v>97738.9</v>
      </c>
      <c r="C23" s="20">
        <v>0</v>
      </c>
      <c r="D23" s="20">
        <v>0</v>
      </c>
      <c r="E23" s="20">
        <v>84723.56</v>
      </c>
      <c r="F23" s="20">
        <v>0</v>
      </c>
      <c r="G23" s="20">
        <v>0</v>
      </c>
      <c r="H23" s="20">
        <v>99228.81</v>
      </c>
      <c r="I23" s="104">
        <v>27933.98</v>
      </c>
      <c r="J23" s="25">
        <v>0</v>
      </c>
      <c r="K23" s="25">
        <v>0</v>
      </c>
      <c r="L23" s="25">
        <v>67567.5</v>
      </c>
      <c r="M23" s="25">
        <v>0</v>
      </c>
      <c r="N23" s="25">
        <v>0</v>
      </c>
      <c r="O23" s="25">
        <v>0</v>
      </c>
      <c r="P23" s="25">
        <v>30917.03</v>
      </c>
      <c r="Q23" s="25">
        <v>0</v>
      </c>
      <c r="R23" s="25">
        <v>54160.76</v>
      </c>
      <c r="S23" s="25">
        <v>0</v>
      </c>
      <c r="T23" s="25">
        <v>0</v>
      </c>
      <c r="U23" s="25">
        <v>121725.83</v>
      </c>
      <c r="V23" s="25">
        <v>0</v>
      </c>
      <c r="W23" s="25">
        <v>0</v>
      </c>
      <c r="X23" s="25">
        <v>0</v>
      </c>
      <c r="Y23" s="25">
        <v>0</v>
      </c>
      <c r="Z23" s="25">
        <v>2201.36</v>
      </c>
      <c r="AA23" s="25">
        <v>0</v>
      </c>
      <c r="AB23" s="25">
        <v>225584.7</v>
      </c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25">
        <v>0</v>
      </c>
      <c r="AJ23" s="25">
        <v>0</v>
      </c>
      <c r="AK23" s="25">
        <v>10.8</v>
      </c>
      <c r="AL23" s="25">
        <v>279150</v>
      </c>
      <c r="AM23" s="25">
        <v>0</v>
      </c>
      <c r="AN23" s="25">
        <v>85536</v>
      </c>
      <c r="AO23" s="25">
        <v>0</v>
      </c>
      <c r="AP23" s="25">
        <v>0</v>
      </c>
      <c r="AQ23" s="25">
        <v>49920</v>
      </c>
      <c r="AR23" s="25">
        <v>0</v>
      </c>
      <c r="AS23" s="25">
        <v>0</v>
      </c>
      <c r="AT23" s="25">
        <v>1839.18</v>
      </c>
      <c r="AU23" s="25">
        <v>0</v>
      </c>
      <c r="AV23" s="25">
        <v>0</v>
      </c>
      <c r="AW23" s="25">
        <v>0</v>
      </c>
      <c r="AX23" s="25">
        <v>0</v>
      </c>
      <c r="AY23" s="25">
        <v>28320</v>
      </c>
      <c r="AZ23" s="25">
        <v>0</v>
      </c>
      <c r="BA23" s="25">
        <v>0</v>
      </c>
      <c r="BB23" s="25">
        <v>0</v>
      </c>
      <c r="BC23" s="25">
        <v>0</v>
      </c>
      <c r="BD23" s="25">
        <v>0</v>
      </c>
      <c r="BE23" s="25">
        <v>0</v>
      </c>
      <c r="BF23" s="25">
        <v>0</v>
      </c>
      <c r="BG23" s="25">
        <v>0</v>
      </c>
      <c r="BH23" s="25">
        <v>0</v>
      </c>
      <c r="BI23" s="25">
        <v>0</v>
      </c>
      <c r="BJ23" s="25">
        <v>0</v>
      </c>
      <c r="BK23" s="25">
        <v>0</v>
      </c>
    </row>
    <row r="24" spans="1:63">
      <c r="A24" s="22" t="s">
        <v>27</v>
      </c>
      <c r="B24" s="20">
        <v>6307493.2800000003</v>
      </c>
      <c r="C24" s="20">
        <v>1503214.08</v>
      </c>
      <c r="D24" s="20">
        <v>12353972.130000001</v>
      </c>
      <c r="E24" s="20">
        <v>1697710.87</v>
      </c>
      <c r="F24" s="19">
        <v>0</v>
      </c>
      <c r="G24" s="19">
        <v>1570113.48</v>
      </c>
      <c r="H24" s="19">
        <v>45532.56</v>
      </c>
      <c r="I24" s="104">
        <v>1629606.07</v>
      </c>
      <c r="J24" s="25">
        <v>549368.52</v>
      </c>
      <c r="K24" s="25">
        <v>387944.18</v>
      </c>
      <c r="L24" s="25">
        <v>687674.02</v>
      </c>
      <c r="M24" s="25">
        <v>1953465.89</v>
      </c>
      <c r="N24" s="25">
        <v>3341837</v>
      </c>
      <c r="O24" s="25">
        <v>947629.03</v>
      </c>
      <c r="P24" s="25">
        <v>3737757.28</v>
      </c>
      <c r="Q24" s="25">
        <v>1103841.24</v>
      </c>
      <c r="R24" s="25">
        <v>1149114.1200000001</v>
      </c>
      <c r="S24" s="25">
        <v>5121328.87</v>
      </c>
      <c r="T24" s="25">
        <v>1416682.96</v>
      </c>
      <c r="U24" s="25">
        <v>5688949.6699999999</v>
      </c>
      <c r="V24" s="25">
        <v>125020.26</v>
      </c>
      <c r="W24" s="25">
        <v>434994.06</v>
      </c>
      <c r="X24" s="25">
        <v>16730868.73</v>
      </c>
      <c r="Y24" s="25">
        <v>4295857.49</v>
      </c>
      <c r="Z24" s="25">
        <v>8340551.9699999997</v>
      </c>
      <c r="AA24" s="25">
        <v>983134.21</v>
      </c>
      <c r="AB24" s="25">
        <v>4768398.74</v>
      </c>
      <c r="AC24" s="25">
        <v>13496383.609999999</v>
      </c>
      <c r="AD24" s="25">
        <v>970330.79</v>
      </c>
      <c r="AE24" s="25">
        <v>15319457.24</v>
      </c>
      <c r="AF24" s="25">
        <v>27636709.710000001</v>
      </c>
      <c r="AG24" s="25">
        <v>2830786.49</v>
      </c>
      <c r="AH24" s="25">
        <v>502884.42</v>
      </c>
      <c r="AI24" s="25">
        <v>0</v>
      </c>
      <c r="AJ24" s="25">
        <v>1365141.11</v>
      </c>
      <c r="AK24" s="25">
        <v>2269650.6800000002</v>
      </c>
      <c r="AL24" s="25">
        <v>3112837.43</v>
      </c>
      <c r="AM24" s="25">
        <v>11798542.630000001</v>
      </c>
      <c r="AN24" s="25">
        <v>5839739.6299999999</v>
      </c>
      <c r="AO24" s="25">
        <v>8128010.0700000003</v>
      </c>
      <c r="AP24" s="25">
        <v>359774.93</v>
      </c>
      <c r="AQ24" s="25">
        <v>3509357.15</v>
      </c>
      <c r="AR24" s="25">
        <v>4751620.8899999997</v>
      </c>
      <c r="AS24" s="25">
        <v>914857.33</v>
      </c>
      <c r="AT24" s="25">
        <v>3397864.68</v>
      </c>
      <c r="AU24" s="25">
        <v>0</v>
      </c>
      <c r="AV24" s="25">
        <v>681695.79</v>
      </c>
      <c r="AW24" s="25">
        <v>3758303.41</v>
      </c>
      <c r="AX24" s="25">
        <v>2237991.19</v>
      </c>
      <c r="AY24" s="25">
        <v>1514334.16</v>
      </c>
      <c r="AZ24" s="25">
        <v>17523975.84</v>
      </c>
      <c r="BA24" s="25">
        <v>3928390</v>
      </c>
      <c r="BB24" s="25">
        <v>226487</v>
      </c>
      <c r="BC24" s="25">
        <v>6718154</v>
      </c>
      <c r="BD24" s="25">
        <v>2195499</v>
      </c>
      <c r="BE24" s="25">
        <v>4827395</v>
      </c>
      <c r="BF24" s="25">
        <v>1183261</v>
      </c>
      <c r="BG24" s="25">
        <v>1156144</v>
      </c>
      <c r="BH24" s="25">
        <v>0</v>
      </c>
      <c r="BI24" s="25">
        <v>20259063</v>
      </c>
      <c r="BJ24" s="25">
        <v>4770492</v>
      </c>
      <c r="BK24" s="25">
        <v>1730738</v>
      </c>
    </row>
    <row r="25" spans="1:63">
      <c r="A25" s="22" t="s">
        <v>113</v>
      </c>
      <c r="B25" s="20">
        <v>0</v>
      </c>
      <c r="C25" s="20">
        <v>0</v>
      </c>
      <c r="D25" s="20">
        <v>0</v>
      </c>
      <c r="E25" s="20">
        <v>37530</v>
      </c>
      <c r="F25" s="19">
        <v>0</v>
      </c>
      <c r="G25" s="19">
        <v>0</v>
      </c>
      <c r="H25" s="19">
        <v>0</v>
      </c>
      <c r="I25" s="104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 s="25">
        <v>0</v>
      </c>
      <c r="U25" s="25">
        <v>0</v>
      </c>
      <c r="V25" s="25">
        <v>0</v>
      </c>
      <c r="W25" s="25">
        <v>0</v>
      </c>
      <c r="X25" s="25">
        <v>0</v>
      </c>
      <c r="Y25" s="25">
        <v>0</v>
      </c>
      <c r="Z25" s="25">
        <v>0</v>
      </c>
      <c r="AA25" s="25">
        <v>0</v>
      </c>
      <c r="AB25" s="25">
        <v>0</v>
      </c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25">
        <v>0</v>
      </c>
      <c r="AJ25" s="25">
        <v>0</v>
      </c>
      <c r="AK25" s="25">
        <v>0</v>
      </c>
      <c r="AL25" s="25">
        <v>0</v>
      </c>
      <c r="AM25" s="25">
        <v>0</v>
      </c>
      <c r="AN25" s="25">
        <v>0</v>
      </c>
      <c r="AO25" s="25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25">
        <v>0</v>
      </c>
      <c r="AW25" s="25">
        <v>0</v>
      </c>
      <c r="AX25" s="25">
        <v>0</v>
      </c>
      <c r="AY25" s="25">
        <v>0</v>
      </c>
      <c r="AZ25" s="25">
        <v>0</v>
      </c>
      <c r="BA25" s="25">
        <v>0</v>
      </c>
      <c r="BB25" s="25">
        <v>0</v>
      </c>
      <c r="BC25" s="25">
        <v>0</v>
      </c>
      <c r="BD25" s="25">
        <v>0</v>
      </c>
      <c r="BE25" s="25">
        <v>0</v>
      </c>
      <c r="BF25" s="25">
        <v>0</v>
      </c>
      <c r="BG25" s="25">
        <v>0</v>
      </c>
      <c r="BH25" s="25">
        <v>0</v>
      </c>
      <c r="BI25" s="25">
        <v>0</v>
      </c>
      <c r="BJ25" s="25">
        <v>0</v>
      </c>
      <c r="BK25" s="25">
        <v>0</v>
      </c>
    </row>
    <row r="26" spans="1:63">
      <c r="A26" s="22" t="s">
        <v>114</v>
      </c>
      <c r="B26" s="20">
        <v>0</v>
      </c>
      <c r="C26" s="20">
        <v>0</v>
      </c>
      <c r="D26" s="20">
        <v>0</v>
      </c>
      <c r="E26" s="19">
        <v>0</v>
      </c>
      <c r="F26" s="19">
        <v>0</v>
      </c>
      <c r="G26" s="19">
        <v>0</v>
      </c>
      <c r="H26" s="19">
        <v>0</v>
      </c>
      <c r="I26" s="104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 s="25">
        <v>0</v>
      </c>
      <c r="U26" s="25">
        <v>0</v>
      </c>
      <c r="V26" s="25">
        <v>0</v>
      </c>
      <c r="W26" s="25">
        <v>0</v>
      </c>
      <c r="X26" s="25">
        <v>0</v>
      </c>
      <c r="Y26" s="25">
        <v>0</v>
      </c>
      <c r="Z26" s="25">
        <v>0</v>
      </c>
      <c r="AA26" s="25">
        <v>0</v>
      </c>
      <c r="AB26" s="25">
        <v>0</v>
      </c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25">
        <v>0</v>
      </c>
      <c r="AJ26" s="25">
        <v>0</v>
      </c>
      <c r="AK26" s="25">
        <v>0</v>
      </c>
      <c r="AL26" s="25">
        <v>0</v>
      </c>
      <c r="AM26" s="25">
        <v>0</v>
      </c>
      <c r="AN26" s="25">
        <v>0</v>
      </c>
      <c r="AO26" s="25">
        <v>0</v>
      </c>
      <c r="AP26" s="25">
        <v>0</v>
      </c>
      <c r="AQ26" s="25">
        <v>0</v>
      </c>
      <c r="AR26" s="25">
        <v>35040</v>
      </c>
      <c r="AS26" s="25">
        <v>0</v>
      </c>
      <c r="AT26" s="25">
        <v>0</v>
      </c>
      <c r="AU26" s="25">
        <v>0</v>
      </c>
      <c r="AV26" s="25">
        <v>0</v>
      </c>
      <c r="AW26" s="25">
        <v>0</v>
      </c>
      <c r="AX26" s="25">
        <v>0</v>
      </c>
      <c r="AY26" s="25">
        <v>0</v>
      </c>
      <c r="AZ26" s="25">
        <v>0</v>
      </c>
      <c r="BA26" s="25">
        <v>0</v>
      </c>
      <c r="BB26" s="25">
        <v>0</v>
      </c>
      <c r="BC26" s="25">
        <v>0</v>
      </c>
      <c r="BD26" s="25">
        <v>0</v>
      </c>
      <c r="BE26" s="25">
        <v>0</v>
      </c>
      <c r="BF26" s="25">
        <v>0</v>
      </c>
      <c r="BG26" s="25">
        <v>0</v>
      </c>
      <c r="BH26" s="25">
        <v>0</v>
      </c>
      <c r="BI26" s="25">
        <v>0</v>
      </c>
      <c r="BJ26" s="25">
        <v>0</v>
      </c>
      <c r="BK26" s="25">
        <v>0</v>
      </c>
    </row>
    <row r="27" spans="1:63">
      <c r="A27" s="22" t="s">
        <v>46</v>
      </c>
      <c r="B27" s="20">
        <v>0</v>
      </c>
      <c r="C27" s="20">
        <v>2060789.85</v>
      </c>
      <c r="D27" s="20">
        <v>2542340.17</v>
      </c>
      <c r="E27" s="20">
        <v>0</v>
      </c>
      <c r="F27" s="20">
        <v>192038.38</v>
      </c>
      <c r="G27" s="20">
        <v>992891.83</v>
      </c>
      <c r="H27" s="20">
        <v>0</v>
      </c>
      <c r="I27" s="104">
        <v>1648472.82</v>
      </c>
      <c r="J27" s="25">
        <v>1022168.32</v>
      </c>
      <c r="K27" s="25">
        <v>0</v>
      </c>
      <c r="L27" s="25">
        <v>0</v>
      </c>
      <c r="M27" s="25">
        <v>0</v>
      </c>
      <c r="N27" s="25">
        <v>31278.18</v>
      </c>
      <c r="O27" s="25">
        <v>1529373.59</v>
      </c>
      <c r="P27" s="25">
        <v>1525081.24</v>
      </c>
      <c r="Q27" s="25">
        <v>0</v>
      </c>
      <c r="R27" s="25">
        <v>2025047.28</v>
      </c>
      <c r="S27" s="25">
        <v>934132.14</v>
      </c>
      <c r="T27" s="25">
        <v>3377.19</v>
      </c>
      <c r="U27" s="25">
        <v>2341416.7599999998</v>
      </c>
      <c r="V27" s="25">
        <v>0</v>
      </c>
      <c r="W27" s="25">
        <v>1400618.79</v>
      </c>
      <c r="X27" s="25">
        <v>205100.85</v>
      </c>
      <c r="Y27" s="25">
        <v>158899.66</v>
      </c>
      <c r="Z27" s="25">
        <v>1963018.09</v>
      </c>
      <c r="AA27" s="25">
        <v>0</v>
      </c>
      <c r="AB27" s="25">
        <v>4185123.93</v>
      </c>
      <c r="AC27" s="25">
        <v>0</v>
      </c>
      <c r="AD27" s="25">
        <v>2210941.7599999998</v>
      </c>
      <c r="AE27" s="25">
        <v>1451226.32</v>
      </c>
      <c r="AF27" s="25">
        <v>0</v>
      </c>
      <c r="AG27" s="25">
        <v>173078.43</v>
      </c>
      <c r="AH27" s="25">
        <v>2826798.03</v>
      </c>
      <c r="AI27" s="25">
        <v>0</v>
      </c>
      <c r="AJ27" s="25">
        <v>1004848.24</v>
      </c>
      <c r="AK27" s="25">
        <v>1639495.12</v>
      </c>
      <c r="AL27" s="25">
        <v>0</v>
      </c>
      <c r="AM27" s="25">
        <v>1609958.8</v>
      </c>
      <c r="AN27" s="25">
        <v>1262042.28</v>
      </c>
      <c r="AO27" s="25">
        <v>0</v>
      </c>
      <c r="AP27" s="25">
        <v>1145524.32</v>
      </c>
      <c r="AQ27" s="25">
        <v>1569299.35</v>
      </c>
      <c r="AR27" s="25">
        <v>1408288.32</v>
      </c>
      <c r="AS27" s="25">
        <v>1053722.0900000001</v>
      </c>
      <c r="AT27" s="25">
        <v>69059.520000000004</v>
      </c>
      <c r="AU27" s="25">
        <v>10000</v>
      </c>
      <c r="AV27" s="25">
        <v>0</v>
      </c>
      <c r="AW27" s="25">
        <v>0</v>
      </c>
      <c r="AX27" s="25">
        <v>0</v>
      </c>
      <c r="AY27" s="25">
        <v>1279709.26</v>
      </c>
      <c r="AZ27" s="25">
        <v>1634182.16</v>
      </c>
      <c r="BA27" s="25">
        <v>1494381</v>
      </c>
      <c r="BB27" s="25">
        <v>0</v>
      </c>
      <c r="BC27" s="25">
        <v>1313861</v>
      </c>
      <c r="BD27" s="25">
        <v>1352471</v>
      </c>
      <c r="BE27" s="25">
        <v>11000</v>
      </c>
      <c r="BF27" s="25">
        <v>970882</v>
      </c>
      <c r="BG27" s="25">
        <v>0</v>
      </c>
      <c r="BH27" s="25">
        <v>1285359</v>
      </c>
      <c r="BI27" s="25">
        <v>0</v>
      </c>
      <c r="BJ27" s="25">
        <v>1112335</v>
      </c>
      <c r="BK27" s="25">
        <v>1179507</v>
      </c>
    </row>
    <row r="28" spans="1:63">
      <c r="A28" s="22" t="s">
        <v>115</v>
      </c>
      <c r="B28" s="20">
        <v>0</v>
      </c>
      <c r="C28" s="20">
        <v>0</v>
      </c>
      <c r="D28" s="20">
        <v>0</v>
      </c>
      <c r="E28" s="20">
        <v>0</v>
      </c>
      <c r="F28" s="20">
        <v>0</v>
      </c>
      <c r="G28" s="20">
        <v>0</v>
      </c>
      <c r="H28" s="20">
        <v>0</v>
      </c>
      <c r="I28" s="104">
        <v>0</v>
      </c>
      <c r="J28" s="25">
        <v>0</v>
      </c>
      <c r="K28" s="25">
        <v>0</v>
      </c>
      <c r="L28" s="25">
        <v>21690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 s="25">
        <v>0</v>
      </c>
      <c r="U28" s="25">
        <v>0</v>
      </c>
      <c r="V28" s="25">
        <v>0</v>
      </c>
      <c r="W28" s="25">
        <v>0</v>
      </c>
      <c r="X28" s="25">
        <v>0</v>
      </c>
      <c r="Y28" s="25">
        <v>0</v>
      </c>
      <c r="Z28" s="25">
        <v>0</v>
      </c>
      <c r="AA28" s="25">
        <v>0</v>
      </c>
      <c r="AB28" s="25">
        <v>24838.65</v>
      </c>
      <c r="AC28" s="25">
        <v>0</v>
      </c>
      <c r="AD28" s="25">
        <v>0</v>
      </c>
      <c r="AE28" s="25">
        <v>81513.240000000005</v>
      </c>
      <c r="AF28" s="25">
        <v>24330.74</v>
      </c>
      <c r="AG28" s="25">
        <v>0</v>
      </c>
      <c r="AH28" s="25">
        <v>44443.9</v>
      </c>
      <c r="AI28" s="25">
        <v>24337.75</v>
      </c>
      <c r="AJ28" s="25">
        <v>57875.29</v>
      </c>
      <c r="AK28" s="25">
        <v>31636.38</v>
      </c>
      <c r="AL28" s="25">
        <v>0</v>
      </c>
      <c r="AM28" s="25">
        <v>0</v>
      </c>
      <c r="AN28" s="25">
        <v>24566.21</v>
      </c>
      <c r="AO28" s="25">
        <v>0</v>
      </c>
      <c r="AP28" s="25">
        <v>0</v>
      </c>
      <c r="AQ28" s="25">
        <v>0</v>
      </c>
      <c r="AR28" s="25">
        <v>0</v>
      </c>
      <c r="AS28" s="25">
        <v>35332.42</v>
      </c>
      <c r="AT28" s="25">
        <v>0</v>
      </c>
      <c r="AU28" s="25">
        <v>26962.27</v>
      </c>
      <c r="AV28" s="25">
        <v>0</v>
      </c>
      <c r="AW28" s="25">
        <v>0</v>
      </c>
      <c r="AX28" s="25">
        <v>0</v>
      </c>
      <c r="AY28" s="25">
        <v>0</v>
      </c>
      <c r="AZ28" s="25">
        <v>0</v>
      </c>
      <c r="BA28" s="25">
        <v>0</v>
      </c>
      <c r="BB28" s="25">
        <v>0</v>
      </c>
      <c r="BC28" s="25">
        <v>0</v>
      </c>
      <c r="BD28" s="25">
        <v>0</v>
      </c>
      <c r="BE28" s="25">
        <v>0</v>
      </c>
      <c r="BF28" s="25">
        <v>0</v>
      </c>
      <c r="BG28" s="25">
        <v>0</v>
      </c>
      <c r="BH28" s="25">
        <v>0</v>
      </c>
      <c r="BI28" s="25">
        <v>0</v>
      </c>
      <c r="BJ28" s="25">
        <v>0</v>
      </c>
      <c r="BK28" s="25">
        <v>0</v>
      </c>
    </row>
    <row r="29" spans="1:63">
      <c r="A29" s="22" t="s">
        <v>116</v>
      </c>
      <c r="B29" s="20">
        <v>0</v>
      </c>
      <c r="C29" s="20">
        <v>0</v>
      </c>
      <c r="D29" s="20">
        <v>0</v>
      </c>
      <c r="E29" s="20">
        <v>0</v>
      </c>
      <c r="F29" s="20">
        <v>0</v>
      </c>
      <c r="G29" s="20">
        <v>0</v>
      </c>
      <c r="H29" s="20">
        <v>0</v>
      </c>
      <c r="I29" s="104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 s="25">
        <v>0</v>
      </c>
      <c r="U29" s="25">
        <v>16963.189999999999</v>
      </c>
      <c r="V29" s="25">
        <v>0</v>
      </c>
      <c r="W29" s="25">
        <v>0</v>
      </c>
      <c r="X29" s="25">
        <v>0</v>
      </c>
      <c r="Y29" s="25">
        <v>0</v>
      </c>
      <c r="Z29" s="25">
        <v>0</v>
      </c>
      <c r="AA29" s="25">
        <v>0</v>
      </c>
      <c r="AB29" s="25">
        <v>0</v>
      </c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25">
        <v>0</v>
      </c>
      <c r="AJ29" s="25">
        <v>0</v>
      </c>
      <c r="AK29" s="25">
        <v>0</v>
      </c>
      <c r="AL29" s="25">
        <v>0</v>
      </c>
      <c r="AM29" s="25">
        <v>0</v>
      </c>
      <c r="AN29" s="25">
        <v>0</v>
      </c>
      <c r="AO29" s="25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25">
        <v>0</v>
      </c>
      <c r="AW29" s="25">
        <v>0</v>
      </c>
      <c r="AX29" s="25">
        <v>0</v>
      </c>
      <c r="AY29" s="25">
        <v>0</v>
      </c>
      <c r="AZ29" s="25">
        <v>0</v>
      </c>
      <c r="BA29" s="25">
        <v>0</v>
      </c>
      <c r="BB29" s="25">
        <v>0</v>
      </c>
      <c r="BC29" s="25">
        <v>0</v>
      </c>
      <c r="BD29" s="25">
        <v>0</v>
      </c>
      <c r="BE29" s="25">
        <v>0</v>
      </c>
      <c r="BF29" s="25">
        <v>0</v>
      </c>
      <c r="BG29" s="25">
        <v>0</v>
      </c>
      <c r="BH29" s="25">
        <v>0</v>
      </c>
      <c r="BI29" s="25">
        <v>0</v>
      </c>
      <c r="BJ29" s="25">
        <v>0</v>
      </c>
      <c r="BK29" s="25">
        <v>0</v>
      </c>
    </row>
    <row r="30" spans="1:63">
      <c r="A30" s="22" t="s">
        <v>117</v>
      </c>
      <c r="B30" s="20">
        <v>0</v>
      </c>
      <c r="C30" s="20">
        <v>0</v>
      </c>
      <c r="D30" s="20">
        <v>0</v>
      </c>
      <c r="E30" s="19">
        <v>0</v>
      </c>
      <c r="F30" s="20">
        <v>0</v>
      </c>
      <c r="G30" s="20">
        <v>0</v>
      </c>
      <c r="H30" s="20">
        <v>0</v>
      </c>
      <c r="I30" s="104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 s="25">
        <v>0</v>
      </c>
      <c r="U30" s="25">
        <v>0</v>
      </c>
      <c r="V30" s="25">
        <v>0</v>
      </c>
      <c r="W30" s="25">
        <v>0</v>
      </c>
      <c r="X30" s="25">
        <v>0</v>
      </c>
      <c r="Y30" s="25">
        <v>0</v>
      </c>
      <c r="Z30" s="25">
        <v>0</v>
      </c>
      <c r="AA30" s="25">
        <v>0</v>
      </c>
      <c r="AB30" s="25">
        <v>0</v>
      </c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25">
        <v>0</v>
      </c>
      <c r="AJ30" s="25">
        <v>0</v>
      </c>
      <c r="AK30" s="25">
        <v>0</v>
      </c>
      <c r="AL30" s="25">
        <v>0</v>
      </c>
      <c r="AM30" s="25">
        <v>0</v>
      </c>
      <c r="AN30" s="25">
        <v>0</v>
      </c>
      <c r="AO30" s="25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25">
        <v>0</v>
      </c>
      <c r="AW30" s="25">
        <v>0</v>
      </c>
      <c r="AX30" s="25">
        <v>0</v>
      </c>
      <c r="AY30" s="25">
        <v>0</v>
      </c>
      <c r="AZ30" s="25">
        <v>0</v>
      </c>
      <c r="BA30" s="25">
        <v>563990</v>
      </c>
      <c r="BB30" s="25">
        <v>0</v>
      </c>
      <c r="BC30" s="25">
        <v>0</v>
      </c>
      <c r="BD30" s="25">
        <v>0</v>
      </c>
      <c r="BE30" s="25">
        <v>0</v>
      </c>
      <c r="BF30" s="25">
        <v>0</v>
      </c>
      <c r="BG30" s="25">
        <v>0</v>
      </c>
      <c r="BH30" s="25">
        <v>0</v>
      </c>
      <c r="BI30" s="25">
        <v>0</v>
      </c>
      <c r="BJ30" s="25">
        <v>0</v>
      </c>
      <c r="BK30" s="25">
        <v>0</v>
      </c>
    </row>
    <row r="31" spans="1:63">
      <c r="A31" s="22" t="s">
        <v>47</v>
      </c>
      <c r="B31" s="20">
        <v>0</v>
      </c>
      <c r="C31" s="20">
        <v>0</v>
      </c>
      <c r="D31" s="20">
        <v>0</v>
      </c>
      <c r="E31" s="20">
        <v>0</v>
      </c>
      <c r="F31" s="19">
        <v>0</v>
      </c>
      <c r="G31" s="20">
        <v>0</v>
      </c>
      <c r="H31" s="20">
        <v>0</v>
      </c>
      <c r="I31" s="104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 s="25">
        <v>0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126658.68</v>
      </c>
      <c r="AI31" s="25">
        <v>0</v>
      </c>
      <c r="AJ31" s="25">
        <v>0</v>
      </c>
      <c r="AK31" s="25">
        <v>0</v>
      </c>
      <c r="AL31" s="25">
        <v>0</v>
      </c>
      <c r="AM31" s="25">
        <v>0</v>
      </c>
      <c r="AN31" s="25">
        <v>252801.46</v>
      </c>
      <c r="AO31" s="25">
        <v>0</v>
      </c>
      <c r="AP31" s="25">
        <v>0</v>
      </c>
      <c r="AQ31" s="25">
        <v>0</v>
      </c>
      <c r="AR31" s="25">
        <v>0</v>
      </c>
      <c r="AS31" s="25">
        <v>0</v>
      </c>
      <c r="AT31" s="25">
        <v>0</v>
      </c>
      <c r="AU31" s="25">
        <v>0</v>
      </c>
      <c r="AV31" s="25">
        <v>0</v>
      </c>
      <c r="AW31" s="25">
        <v>0</v>
      </c>
      <c r="AX31" s="25">
        <v>0</v>
      </c>
      <c r="AY31" s="25">
        <v>0</v>
      </c>
      <c r="AZ31" s="25">
        <v>0</v>
      </c>
      <c r="BA31" s="25">
        <v>0</v>
      </c>
      <c r="BB31" s="25">
        <v>0</v>
      </c>
      <c r="BC31" s="25">
        <v>0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</v>
      </c>
    </row>
    <row r="32" spans="1:63">
      <c r="A32" s="22" t="s">
        <v>118</v>
      </c>
      <c r="B32" s="20">
        <v>15937454.880000001</v>
      </c>
      <c r="C32" s="20">
        <v>14006512.039999999</v>
      </c>
      <c r="D32" s="20">
        <v>4818818.42</v>
      </c>
      <c r="E32" s="20">
        <v>0</v>
      </c>
      <c r="F32" s="20">
        <v>0</v>
      </c>
      <c r="G32" s="20">
        <v>0</v>
      </c>
      <c r="H32" s="20">
        <v>0</v>
      </c>
      <c r="I32" s="104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294562.17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2599602.1</v>
      </c>
      <c r="Y32" s="25">
        <v>9197283.8000000007</v>
      </c>
      <c r="Z32" s="25">
        <v>12723763.289999999</v>
      </c>
      <c r="AA32" s="25">
        <v>10724166.76</v>
      </c>
      <c r="AB32" s="25">
        <v>4723902.51</v>
      </c>
      <c r="AC32" s="25">
        <v>485500.74</v>
      </c>
      <c r="AD32" s="25">
        <v>0</v>
      </c>
      <c r="AE32" s="25">
        <v>0</v>
      </c>
      <c r="AF32" s="25">
        <v>306720</v>
      </c>
      <c r="AG32" s="25">
        <v>0</v>
      </c>
      <c r="AH32" s="25">
        <v>0</v>
      </c>
      <c r="AI32" s="25">
        <v>630820.34</v>
      </c>
      <c r="AJ32" s="25">
        <v>19002518.539999999</v>
      </c>
      <c r="AK32" s="25">
        <v>28831794.02</v>
      </c>
      <c r="AL32" s="25">
        <v>36397984.439999998</v>
      </c>
      <c r="AM32" s="25">
        <v>26316895.600000001</v>
      </c>
      <c r="AN32" s="25">
        <v>20341294.039999999</v>
      </c>
      <c r="AO32" s="25">
        <v>578015.15</v>
      </c>
      <c r="AP32" s="25">
        <v>25700</v>
      </c>
      <c r="AQ32" s="25">
        <v>0</v>
      </c>
      <c r="AR32" s="25">
        <v>11648.01</v>
      </c>
      <c r="AS32" s="25">
        <v>0</v>
      </c>
      <c r="AT32" s="25">
        <v>0</v>
      </c>
      <c r="AU32" s="25">
        <v>1266966.6200000001</v>
      </c>
      <c r="AV32" s="25">
        <v>16371061.42</v>
      </c>
      <c r="AW32" s="25">
        <v>22943347.010000002</v>
      </c>
      <c r="AX32" s="25">
        <v>37313378.789999999</v>
      </c>
      <c r="AY32" s="25">
        <v>29105104.82</v>
      </c>
      <c r="AZ32" s="25">
        <v>15045734.68</v>
      </c>
      <c r="BA32" s="25">
        <v>1003462</v>
      </c>
      <c r="BB32" s="25">
        <v>42748</v>
      </c>
      <c r="BC32" s="25">
        <v>0</v>
      </c>
      <c r="BD32" s="25">
        <v>0</v>
      </c>
      <c r="BE32" s="25">
        <v>0</v>
      </c>
      <c r="BF32" s="25">
        <v>0</v>
      </c>
      <c r="BG32" s="25">
        <v>955567</v>
      </c>
      <c r="BH32" s="25">
        <v>14316535</v>
      </c>
      <c r="BI32" s="25">
        <v>22762813</v>
      </c>
      <c r="BJ32" s="25">
        <v>27047944</v>
      </c>
      <c r="BK32" s="25">
        <v>22177366</v>
      </c>
    </row>
    <row r="33" spans="1:63">
      <c r="A33" s="22" t="s">
        <v>76</v>
      </c>
      <c r="B33" s="20">
        <v>0</v>
      </c>
      <c r="C33" s="20">
        <v>0</v>
      </c>
      <c r="D33" s="20">
        <v>0</v>
      </c>
      <c r="E33" s="20">
        <v>0</v>
      </c>
      <c r="F33" s="20">
        <v>0</v>
      </c>
      <c r="G33" s="20">
        <v>0</v>
      </c>
      <c r="H33" s="20">
        <v>0</v>
      </c>
      <c r="I33" s="104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54353.54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v>0</v>
      </c>
      <c r="X33" s="25">
        <v>0</v>
      </c>
      <c r="Y33" s="25">
        <v>0</v>
      </c>
      <c r="Z33" s="25">
        <v>0</v>
      </c>
      <c r="AA33" s="25">
        <v>0</v>
      </c>
      <c r="AB33" s="25">
        <v>0</v>
      </c>
      <c r="AC33" s="25">
        <v>0</v>
      </c>
      <c r="AD33" s="25">
        <v>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0</v>
      </c>
      <c r="AR33" s="25">
        <v>0</v>
      </c>
      <c r="AS33" s="25">
        <v>0</v>
      </c>
      <c r="AT33" s="25">
        <v>0</v>
      </c>
      <c r="AU33" s="25">
        <v>0</v>
      </c>
      <c r="AV33" s="25">
        <v>0</v>
      </c>
      <c r="AW33" s="25">
        <v>0</v>
      </c>
      <c r="AX33" s="25">
        <v>0</v>
      </c>
      <c r="AY33" s="25">
        <v>0</v>
      </c>
      <c r="AZ33" s="25">
        <v>0</v>
      </c>
      <c r="BA33" s="25">
        <v>0</v>
      </c>
      <c r="BB33" s="25">
        <v>0</v>
      </c>
      <c r="BC33" s="25">
        <v>0</v>
      </c>
      <c r="BD33" s="25">
        <v>0</v>
      </c>
      <c r="BE33" s="25">
        <v>0</v>
      </c>
      <c r="BF33" s="25">
        <v>0</v>
      </c>
      <c r="BG33" s="25">
        <v>0</v>
      </c>
      <c r="BH33" s="25">
        <v>0</v>
      </c>
      <c r="BI33" s="25">
        <v>0</v>
      </c>
      <c r="BJ33" s="25">
        <v>0</v>
      </c>
      <c r="BK33" s="25">
        <v>0</v>
      </c>
    </row>
    <row r="34" spans="1:63">
      <c r="A34" s="22" t="s">
        <v>94</v>
      </c>
      <c r="B34" s="20">
        <v>0</v>
      </c>
      <c r="C34" s="20">
        <v>0</v>
      </c>
      <c r="D34" s="20">
        <v>0</v>
      </c>
      <c r="E34" s="20">
        <v>0</v>
      </c>
      <c r="F34" s="20">
        <v>0</v>
      </c>
      <c r="G34" s="20">
        <v>0</v>
      </c>
      <c r="H34" s="20">
        <v>0</v>
      </c>
      <c r="I34" s="104">
        <v>56364.98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 s="25">
        <v>0</v>
      </c>
      <c r="U34" s="25">
        <v>80490.570000000007</v>
      </c>
      <c r="V34" s="25">
        <v>0</v>
      </c>
      <c r="W34" s="25">
        <v>0</v>
      </c>
      <c r="X34" s="25">
        <v>0</v>
      </c>
      <c r="Y34" s="25">
        <v>0</v>
      </c>
      <c r="Z34" s="25">
        <v>0</v>
      </c>
      <c r="AA34" s="25">
        <v>0</v>
      </c>
      <c r="AB34" s="25">
        <v>0</v>
      </c>
      <c r="AC34" s="25">
        <v>0</v>
      </c>
      <c r="AD34" s="25">
        <v>0</v>
      </c>
      <c r="AE34" s="25">
        <v>38004.379999999997</v>
      </c>
      <c r="AF34" s="25">
        <v>0</v>
      </c>
      <c r="AG34" s="25">
        <v>71778.36</v>
      </c>
      <c r="AH34" s="25">
        <v>0</v>
      </c>
      <c r="AI34" s="25">
        <v>0</v>
      </c>
      <c r="AJ34" s="25">
        <v>0</v>
      </c>
      <c r="AK34" s="25">
        <v>0</v>
      </c>
      <c r="AL34" s="25">
        <v>0</v>
      </c>
      <c r="AM34" s="25">
        <v>0</v>
      </c>
      <c r="AN34" s="25">
        <v>0</v>
      </c>
      <c r="AO34" s="25">
        <v>0</v>
      </c>
      <c r="AP34" s="25">
        <v>73168.7</v>
      </c>
      <c r="AQ34" s="25">
        <v>0</v>
      </c>
      <c r="AR34" s="25">
        <v>62247.35</v>
      </c>
      <c r="AS34" s="25">
        <v>0</v>
      </c>
      <c r="AT34" s="25">
        <v>0</v>
      </c>
      <c r="AU34" s="25">
        <v>54594.46</v>
      </c>
      <c r="AV34" s="25">
        <v>0</v>
      </c>
      <c r="AW34" s="25">
        <v>0</v>
      </c>
      <c r="AX34" s="25">
        <v>0</v>
      </c>
      <c r="AY34" s="25">
        <v>0</v>
      </c>
      <c r="AZ34" s="25">
        <v>0</v>
      </c>
      <c r="BA34" s="25">
        <v>61187</v>
      </c>
      <c r="BB34" s="25">
        <v>0</v>
      </c>
      <c r="BC34" s="25">
        <v>0</v>
      </c>
      <c r="BD34" s="25">
        <v>0</v>
      </c>
      <c r="BE34" s="25">
        <v>0</v>
      </c>
      <c r="BF34" s="25">
        <v>60716</v>
      </c>
      <c r="BG34" s="25">
        <v>0</v>
      </c>
      <c r="BH34" s="25">
        <v>0</v>
      </c>
      <c r="BI34" s="25">
        <v>0</v>
      </c>
      <c r="BJ34" s="25">
        <v>0</v>
      </c>
      <c r="BK34" s="25">
        <v>0</v>
      </c>
    </row>
    <row r="35" spans="1:63">
      <c r="A35" s="22" t="s">
        <v>48</v>
      </c>
      <c r="B35" s="20">
        <v>0</v>
      </c>
      <c r="C35" s="20">
        <v>0</v>
      </c>
      <c r="D35" s="20">
        <v>0</v>
      </c>
      <c r="E35" s="19">
        <v>112001.62</v>
      </c>
      <c r="F35" s="19">
        <v>0</v>
      </c>
      <c r="G35" s="19">
        <v>0</v>
      </c>
      <c r="H35" s="19">
        <v>56594.12</v>
      </c>
      <c r="I35" s="104">
        <v>0</v>
      </c>
      <c r="J35" s="25">
        <v>0</v>
      </c>
      <c r="K35" s="25">
        <v>0</v>
      </c>
      <c r="L35" s="25">
        <v>16000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 s="25">
        <v>0</v>
      </c>
      <c r="U35" s="25">
        <v>0</v>
      </c>
      <c r="V35" s="25">
        <v>0</v>
      </c>
      <c r="W35" s="25">
        <v>0</v>
      </c>
      <c r="X35" s="25">
        <v>0</v>
      </c>
      <c r="Y35" s="25">
        <v>0</v>
      </c>
      <c r="Z35" s="25">
        <v>0</v>
      </c>
      <c r="AA35" s="25">
        <v>0</v>
      </c>
      <c r="AB35" s="25">
        <v>0</v>
      </c>
      <c r="AC35" s="25">
        <v>0</v>
      </c>
      <c r="AD35" s="25">
        <v>0</v>
      </c>
      <c r="AE35" s="25">
        <v>63763.32</v>
      </c>
      <c r="AF35" s="25">
        <v>0</v>
      </c>
      <c r="AG35" s="25">
        <v>0</v>
      </c>
      <c r="AH35" s="25">
        <v>0</v>
      </c>
      <c r="AI35" s="25">
        <v>0</v>
      </c>
      <c r="AJ35" s="25">
        <v>0</v>
      </c>
      <c r="AK35" s="25">
        <v>0</v>
      </c>
      <c r="AL35" s="25">
        <v>0</v>
      </c>
      <c r="AM35" s="25">
        <v>0</v>
      </c>
      <c r="AN35" s="25">
        <v>0</v>
      </c>
      <c r="AO35" s="25">
        <v>146656.79999999999</v>
      </c>
      <c r="AP35" s="25">
        <v>75252.58</v>
      </c>
      <c r="AQ35" s="25">
        <v>71943.179999999993</v>
      </c>
      <c r="AR35" s="25">
        <v>0</v>
      </c>
      <c r="AS35" s="25">
        <v>0</v>
      </c>
      <c r="AT35" s="25">
        <v>0</v>
      </c>
      <c r="AU35" s="25">
        <v>0</v>
      </c>
      <c r="AV35" s="25">
        <v>0</v>
      </c>
      <c r="AW35" s="25">
        <v>0</v>
      </c>
      <c r="AX35" s="25">
        <v>0</v>
      </c>
      <c r="AY35" s="25">
        <v>0</v>
      </c>
      <c r="AZ35" s="25">
        <v>0</v>
      </c>
      <c r="BA35" s="25">
        <v>0</v>
      </c>
      <c r="BB35" s="25">
        <v>0</v>
      </c>
      <c r="BC35" s="25">
        <v>0</v>
      </c>
      <c r="BD35" s="25">
        <v>0</v>
      </c>
      <c r="BE35" s="25">
        <v>0</v>
      </c>
      <c r="BF35" s="25">
        <v>0</v>
      </c>
      <c r="BG35" s="25">
        <v>0</v>
      </c>
      <c r="BH35" s="25">
        <v>0</v>
      </c>
      <c r="BI35" s="25">
        <v>5675</v>
      </c>
      <c r="BJ35" s="25">
        <v>0</v>
      </c>
      <c r="BK35" s="25">
        <v>0</v>
      </c>
    </row>
    <row r="36" spans="1:63">
      <c r="A36" s="22" t="s">
        <v>40</v>
      </c>
      <c r="B36" s="20">
        <v>3081520.45</v>
      </c>
      <c r="C36" s="20">
        <v>0</v>
      </c>
      <c r="D36" s="20">
        <v>3313859.16</v>
      </c>
      <c r="E36" s="19">
        <v>2902236.4</v>
      </c>
      <c r="F36" s="20">
        <v>67538.38</v>
      </c>
      <c r="G36" s="20">
        <v>2276184.2000000002</v>
      </c>
      <c r="H36" s="20">
        <v>216402.78</v>
      </c>
      <c r="I36" s="104">
        <v>2228701.7000000002</v>
      </c>
      <c r="J36" s="25">
        <v>268042.18</v>
      </c>
      <c r="K36" s="25">
        <v>2122143.09</v>
      </c>
      <c r="L36" s="25">
        <v>2459872.4</v>
      </c>
      <c r="M36" s="25">
        <v>397940.83</v>
      </c>
      <c r="N36" s="25">
        <v>1137331.2</v>
      </c>
      <c r="O36" s="25">
        <v>84822</v>
      </c>
      <c r="P36" s="25">
        <v>3453365.42</v>
      </c>
      <c r="Q36" s="25">
        <v>3190530.13</v>
      </c>
      <c r="R36" s="25">
        <v>676085.91</v>
      </c>
      <c r="S36" s="25">
        <v>834110</v>
      </c>
      <c r="T36" s="25">
        <v>2346391.7000000002</v>
      </c>
      <c r="U36" s="25">
        <v>322058.06</v>
      </c>
      <c r="V36" s="25">
        <v>0</v>
      </c>
      <c r="W36" s="25">
        <v>0</v>
      </c>
      <c r="X36" s="25">
        <v>6560</v>
      </c>
      <c r="Y36" s="25">
        <v>5737380.7999999998</v>
      </c>
      <c r="Z36" s="25">
        <v>384684</v>
      </c>
      <c r="AA36" s="25">
        <v>952716.01</v>
      </c>
      <c r="AB36" s="25">
        <v>2811032.12</v>
      </c>
      <c r="AC36" s="25">
        <v>3238203.89</v>
      </c>
      <c r="AD36" s="25">
        <v>167132.4</v>
      </c>
      <c r="AE36" s="25">
        <v>341954.95</v>
      </c>
      <c r="AF36" s="25">
        <v>703659.13</v>
      </c>
      <c r="AG36" s="25">
        <v>0</v>
      </c>
      <c r="AH36" s="25">
        <v>749867.8</v>
      </c>
      <c r="AI36" s="25">
        <v>63396</v>
      </c>
      <c r="AJ36" s="25">
        <v>2954643.8</v>
      </c>
      <c r="AK36" s="25">
        <v>248629.02</v>
      </c>
      <c r="AL36" s="25">
        <v>1740301.48</v>
      </c>
      <c r="AM36" s="25">
        <v>2417967.85</v>
      </c>
      <c r="AN36" s="25">
        <v>2250280.06</v>
      </c>
      <c r="AO36" s="25">
        <v>363769.82</v>
      </c>
      <c r="AP36" s="25">
        <v>140515.26999999999</v>
      </c>
      <c r="AQ36" s="25">
        <v>2002055.37</v>
      </c>
      <c r="AR36" s="25">
        <v>249400.57</v>
      </c>
      <c r="AS36" s="25">
        <v>1435592.26</v>
      </c>
      <c r="AT36" s="25">
        <v>423023.51</v>
      </c>
      <c r="AU36" s="25">
        <v>0</v>
      </c>
      <c r="AV36" s="25">
        <v>0</v>
      </c>
      <c r="AW36" s="25">
        <v>775863.6</v>
      </c>
      <c r="AX36" s="25">
        <v>216309.9</v>
      </c>
      <c r="AY36" s="25">
        <v>450656.2</v>
      </c>
      <c r="AZ36" s="25">
        <v>1037269.53</v>
      </c>
      <c r="BA36" s="25">
        <v>696441</v>
      </c>
      <c r="BB36" s="25">
        <v>112155</v>
      </c>
      <c r="BC36" s="25">
        <v>0</v>
      </c>
      <c r="BD36" s="25">
        <v>208041</v>
      </c>
      <c r="BE36" s="25">
        <v>565791</v>
      </c>
      <c r="BF36" s="25">
        <v>0</v>
      </c>
      <c r="BG36" s="25">
        <v>512142</v>
      </c>
      <c r="BH36" s="25">
        <v>1053882</v>
      </c>
      <c r="BI36" s="25">
        <v>0</v>
      </c>
      <c r="BJ36" s="25">
        <v>3342650</v>
      </c>
      <c r="BK36" s="25">
        <v>1185774</v>
      </c>
    </row>
    <row r="37" spans="1:63">
      <c r="A37" s="90" t="s">
        <v>95</v>
      </c>
      <c r="B37" s="20">
        <v>0</v>
      </c>
      <c r="C37" s="20">
        <v>0</v>
      </c>
      <c r="D37" s="20">
        <v>0</v>
      </c>
      <c r="E37" s="20">
        <v>0</v>
      </c>
      <c r="F37" s="19">
        <v>0</v>
      </c>
      <c r="G37" s="19">
        <v>0</v>
      </c>
      <c r="H37" s="19">
        <v>0</v>
      </c>
      <c r="I37" s="26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62000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5">
        <v>0</v>
      </c>
      <c r="AB37" s="25">
        <v>0</v>
      </c>
      <c r="AC37" s="25">
        <v>0</v>
      </c>
      <c r="AD37" s="25">
        <v>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5">
        <v>0</v>
      </c>
      <c r="AT37" s="25">
        <v>0</v>
      </c>
      <c r="AU37" s="25">
        <v>0</v>
      </c>
      <c r="AV37" s="25">
        <v>0</v>
      </c>
      <c r="AW37" s="25">
        <v>0</v>
      </c>
      <c r="AX37" s="25">
        <v>0</v>
      </c>
      <c r="AY37" s="25">
        <v>0</v>
      </c>
      <c r="AZ37" s="25">
        <v>0</v>
      </c>
      <c r="BA37" s="25">
        <v>0</v>
      </c>
      <c r="BB37" s="25">
        <v>0</v>
      </c>
      <c r="BC37" s="25">
        <v>0</v>
      </c>
      <c r="BD37" s="25">
        <v>0</v>
      </c>
      <c r="BE37" s="25">
        <v>0</v>
      </c>
      <c r="BF37" s="25">
        <v>0</v>
      </c>
      <c r="BG37" s="25">
        <v>0</v>
      </c>
      <c r="BH37" s="25">
        <v>0</v>
      </c>
      <c r="BI37" s="25">
        <v>0</v>
      </c>
      <c r="BJ37" s="25">
        <v>0</v>
      </c>
      <c r="BK37" s="25">
        <v>0</v>
      </c>
    </row>
    <row r="38" spans="1:63">
      <c r="A38" s="90" t="s">
        <v>96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v>0</v>
      </c>
      <c r="X38" s="25">
        <v>0</v>
      </c>
      <c r="Y38" s="25">
        <v>0</v>
      </c>
      <c r="Z38" s="25">
        <v>0</v>
      </c>
      <c r="AA38" s="25">
        <v>0</v>
      </c>
      <c r="AB38" s="25">
        <v>0</v>
      </c>
      <c r="AC38" s="25">
        <v>0</v>
      </c>
      <c r="AD38" s="25">
        <v>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v>0</v>
      </c>
      <c r="AV38" s="25">
        <v>0</v>
      </c>
      <c r="AW38" s="25">
        <v>0</v>
      </c>
      <c r="AX38" s="25">
        <v>0</v>
      </c>
      <c r="AY38" s="25">
        <v>0</v>
      </c>
      <c r="AZ38" s="25">
        <v>0</v>
      </c>
      <c r="BA38" s="25">
        <v>0</v>
      </c>
      <c r="BB38" s="25">
        <v>0</v>
      </c>
      <c r="BC38" s="25">
        <v>0</v>
      </c>
      <c r="BD38" s="25">
        <v>0</v>
      </c>
      <c r="BE38" s="25">
        <v>0</v>
      </c>
      <c r="BF38" s="25">
        <v>0</v>
      </c>
      <c r="BG38" s="25">
        <v>0</v>
      </c>
      <c r="BH38" s="25">
        <v>0</v>
      </c>
      <c r="BI38" s="25">
        <v>0</v>
      </c>
      <c r="BJ38" s="25">
        <v>0</v>
      </c>
      <c r="BK38" s="25">
        <v>0</v>
      </c>
    </row>
    <row r="39" spans="1:63">
      <c r="A39" s="22" t="s">
        <v>119</v>
      </c>
      <c r="B39" s="25">
        <v>0</v>
      </c>
      <c r="C39" s="25">
        <v>0</v>
      </c>
      <c r="D39" s="25">
        <v>0</v>
      </c>
      <c r="E39" s="25">
        <v>0</v>
      </c>
      <c r="F39" s="25">
        <v>0</v>
      </c>
      <c r="G39" s="25">
        <v>0</v>
      </c>
      <c r="H39" s="25">
        <v>0</v>
      </c>
      <c r="I39" s="10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>
        <v>0</v>
      </c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5">
        <v>0</v>
      </c>
      <c r="AT39" s="25">
        <v>0</v>
      </c>
      <c r="AU39" s="25">
        <v>0</v>
      </c>
      <c r="AV39" s="25">
        <v>0</v>
      </c>
      <c r="AW39" s="25">
        <v>0</v>
      </c>
      <c r="AX39" s="25">
        <v>0</v>
      </c>
      <c r="AY39" s="25">
        <v>0</v>
      </c>
      <c r="AZ39" s="25">
        <v>0</v>
      </c>
      <c r="BA39" s="25">
        <v>0</v>
      </c>
      <c r="BB39" s="25">
        <v>0</v>
      </c>
      <c r="BC39" s="25">
        <v>0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</v>
      </c>
    </row>
    <row r="40" spans="1:63">
      <c r="A40" s="22" t="s">
        <v>97</v>
      </c>
      <c r="B40" s="25">
        <v>0</v>
      </c>
      <c r="C40" s="25">
        <v>0</v>
      </c>
      <c r="D40" s="25">
        <v>0</v>
      </c>
      <c r="E40" s="25">
        <v>0</v>
      </c>
      <c r="F40" s="25">
        <v>0</v>
      </c>
      <c r="G40" s="25">
        <v>0</v>
      </c>
      <c r="H40" s="25">
        <v>0</v>
      </c>
      <c r="I40" s="105">
        <v>0</v>
      </c>
      <c r="J40" s="25">
        <v>0</v>
      </c>
      <c r="K40" s="25">
        <v>0</v>
      </c>
      <c r="L40" s="25">
        <v>0</v>
      </c>
      <c r="M40" s="25">
        <v>0</v>
      </c>
      <c r="N40" s="25">
        <v>0</v>
      </c>
      <c r="O40" s="25">
        <v>0</v>
      </c>
      <c r="P40" s="25">
        <v>0</v>
      </c>
      <c r="Q40" s="25">
        <v>0</v>
      </c>
      <c r="R40" s="25">
        <v>0</v>
      </c>
      <c r="S40" s="25">
        <v>0</v>
      </c>
      <c r="T40" s="25">
        <v>0</v>
      </c>
      <c r="U40" s="25">
        <v>0</v>
      </c>
      <c r="V40" s="25">
        <v>0</v>
      </c>
      <c r="W40" s="25">
        <v>0</v>
      </c>
      <c r="X40" s="25">
        <v>0</v>
      </c>
      <c r="Y40" s="25">
        <v>0</v>
      </c>
      <c r="Z40" s="25">
        <v>0</v>
      </c>
      <c r="AA40" s="25">
        <v>0</v>
      </c>
      <c r="AB40" s="25">
        <v>0</v>
      </c>
      <c r="AC40" s="25">
        <v>0</v>
      </c>
      <c r="AD40" s="25">
        <v>0</v>
      </c>
      <c r="AE40" s="25">
        <v>0</v>
      </c>
      <c r="AF40" s="25">
        <v>0</v>
      </c>
      <c r="AG40" s="25">
        <v>0</v>
      </c>
      <c r="AH40" s="25">
        <v>0</v>
      </c>
      <c r="AI40" s="25">
        <v>0</v>
      </c>
      <c r="AJ40" s="25">
        <v>0</v>
      </c>
      <c r="AK40" s="25">
        <v>0</v>
      </c>
      <c r="AL40" s="25">
        <v>0</v>
      </c>
      <c r="AM40" s="25">
        <v>0</v>
      </c>
      <c r="AN40" s="25">
        <v>0</v>
      </c>
      <c r="AO40" s="25">
        <v>0</v>
      </c>
      <c r="AP40" s="25"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v>0</v>
      </c>
      <c r="AV40" s="25">
        <v>0</v>
      </c>
      <c r="AW40" s="25">
        <v>0</v>
      </c>
      <c r="AX40" s="25">
        <v>0</v>
      </c>
      <c r="AY40" s="25">
        <v>0</v>
      </c>
      <c r="AZ40" s="25">
        <v>0</v>
      </c>
      <c r="BA40" s="25">
        <v>0</v>
      </c>
      <c r="BB40" s="25">
        <v>0</v>
      </c>
      <c r="BC40" s="25">
        <v>0</v>
      </c>
      <c r="BD40" s="25">
        <v>0</v>
      </c>
      <c r="BE40" s="25">
        <v>0</v>
      </c>
      <c r="BF40" s="25">
        <v>0</v>
      </c>
      <c r="BG40" s="25">
        <v>0</v>
      </c>
      <c r="BH40" s="25">
        <v>0</v>
      </c>
      <c r="BI40" s="25">
        <v>0</v>
      </c>
      <c r="BJ40" s="25">
        <v>0</v>
      </c>
      <c r="BK40" s="25">
        <v>0</v>
      </c>
    </row>
    <row r="41" spans="1:63">
      <c r="A41" s="90" t="s">
        <v>120</v>
      </c>
      <c r="B41" s="20">
        <v>0</v>
      </c>
      <c r="C41" s="20">
        <v>0</v>
      </c>
      <c r="D41" s="20">
        <v>0</v>
      </c>
      <c r="E41" s="20">
        <v>0</v>
      </c>
      <c r="F41" s="19">
        <v>0</v>
      </c>
      <c r="G41" s="20">
        <v>0</v>
      </c>
      <c r="H41" s="20">
        <v>0</v>
      </c>
      <c r="I41" s="26">
        <v>0</v>
      </c>
      <c r="J41" s="25">
        <v>0</v>
      </c>
      <c r="K41" s="25">
        <v>0</v>
      </c>
      <c r="L41" s="25">
        <v>0</v>
      </c>
      <c r="M41" s="25">
        <v>0</v>
      </c>
      <c r="N41" s="25">
        <v>0</v>
      </c>
      <c r="O41" s="25">
        <v>0</v>
      </c>
      <c r="P41" s="25">
        <v>0</v>
      </c>
      <c r="Q41" s="25">
        <v>0</v>
      </c>
      <c r="R41" s="25">
        <v>0</v>
      </c>
      <c r="S41" s="25">
        <v>0</v>
      </c>
      <c r="T41" s="25">
        <v>16991.86</v>
      </c>
      <c r="U41" s="25">
        <v>0</v>
      </c>
      <c r="V41" s="25">
        <v>0</v>
      </c>
      <c r="W41" s="25">
        <v>0</v>
      </c>
      <c r="X41" s="25">
        <v>0</v>
      </c>
      <c r="Y41" s="25">
        <v>0</v>
      </c>
      <c r="Z41" s="25">
        <v>0</v>
      </c>
      <c r="AA41" s="25">
        <v>0</v>
      </c>
      <c r="AB41" s="25">
        <v>0</v>
      </c>
      <c r="AC41" s="25">
        <v>0</v>
      </c>
      <c r="AD41" s="25">
        <v>0</v>
      </c>
      <c r="AE41" s="25">
        <v>0</v>
      </c>
      <c r="AF41" s="25">
        <v>0</v>
      </c>
      <c r="AG41" s="25">
        <v>0</v>
      </c>
      <c r="AH41" s="25">
        <v>0</v>
      </c>
      <c r="AI41" s="25">
        <v>0</v>
      </c>
      <c r="AJ41" s="25">
        <v>0</v>
      </c>
      <c r="AK41" s="25">
        <v>0</v>
      </c>
      <c r="AL41" s="25">
        <v>0</v>
      </c>
      <c r="AM41" s="25">
        <v>0</v>
      </c>
      <c r="AN41" s="25">
        <v>0</v>
      </c>
      <c r="AO41" s="25">
        <v>0</v>
      </c>
      <c r="AP41" s="25">
        <v>0</v>
      </c>
      <c r="AQ41" s="25">
        <v>0</v>
      </c>
      <c r="AR41" s="25">
        <v>0</v>
      </c>
      <c r="AS41" s="25">
        <v>0</v>
      </c>
      <c r="AT41" s="25">
        <v>0</v>
      </c>
      <c r="AU41" s="25">
        <v>0</v>
      </c>
      <c r="AV41" s="25">
        <v>0</v>
      </c>
      <c r="AW41" s="25">
        <v>0</v>
      </c>
      <c r="AX41" s="25">
        <v>0</v>
      </c>
      <c r="AY41" s="25">
        <v>0</v>
      </c>
      <c r="AZ41" s="25">
        <v>0</v>
      </c>
      <c r="BA41" s="25">
        <v>0</v>
      </c>
      <c r="BB41" s="25">
        <v>0</v>
      </c>
      <c r="BC41" s="25">
        <v>0</v>
      </c>
      <c r="BD41" s="25">
        <v>0</v>
      </c>
      <c r="BE41" s="25">
        <v>0</v>
      </c>
      <c r="BF41" s="25">
        <v>0</v>
      </c>
      <c r="BG41" s="25">
        <v>0</v>
      </c>
      <c r="BH41" s="25">
        <v>0</v>
      </c>
      <c r="BI41" s="25">
        <v>0</v>
      </c>
      <c r="BJ41" s="25">
        <v>0</v>
      </c>
      <c r="BK41" s="25">
        <v>0</v>
      </c>
    </row>
    <row r="42" spans="1:63">
      <c r="A42" s="22" t="s">
        <v>80</v>
      </c>
      <c r="B42" s="20">
        <v>0</v>
      </c>
      <c r="C42" s="20">
        <v>0</v>
      </c>
      <c r="D42" s="20">
        <v>0</v>
      </c>
      <c r="E42" s="20">
        <v>0</v>
      </c>
      <c r="F42" s="20">
        <v>0</v>
      </c>
      <c r="G42" s="20">
        <v>0</v>
      </c>
      <c r="H42" s="20">
        <v>0</v>
      </c>
      <c r="I42" s="106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>
        <v>0</v>
      </c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5">
        <v>0</v>
      </c>
      <c r="AB42" s="25">
        <v>0</v>
      </c>
      <c r="AC42" s="25">
        <v>0</v>
      </c>
      <c r="AD42" s="25">
        <v>0</v>
      </c>
      <c r="AE42" s="25">
        <v>0</v>
      </c>
      <c r="AF42" s="25">
        <v>21122.42</v>
      </c>
      <c r="AG42" s="25">
        <v>36503.83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5">
        <v>0</v>
      </c>
      <c r="AT42" s="25">
        <v>0</v>
      </c>
      <c r="AU42" s="25">
        <v>0</v>
      </c>
      <c r="AV42" s="25">
        <v>0</v>
      </c>
      <c r="AW42" s="25">
        <v>0</v>
      </c>
      <c r="AX42" s="25">
        <v>0</v>
      </c>
      <c r="AY42" s="25">
        <v>0</v>
      </c>
      <c r="AZ42" s="25">
        <v>0</v>
      </c>
      <c r="BA42" s="25">
        <v>0</v>
      </c>
      <c r="BB42" s="25">
        <v>0</v>
      </c>
      <c r="BC42" s="25">
        <v>0</v>
      </c>
      <c r="BD42" s="25">
        <v>0</v>
      </c>
      <c r="BE42" s="25">
        <v>0</v>
      </c>
      <c r="BF42" s="25">
        <v>0</v>
      </c>
      <c r="BG42" s="25">
        <v>4000</v>
      </c>
      <c r="BH42" s="25">
        <v>0</v>
      </c>
      <c r="BI42" s="25">
        <v>0</v>
      </c>
      <c r="BJ42" s="25">
        <v>0</v>
      </c>
      <c r="BK42" s="25">
        <v>0</v>
      </c>
    </row>
    <row r="43" spans="1:63">
      <c r="A43" s="22" t="s">
        <v>98</v>
      </c>
      <c r="B43" s="20">
        <v>0</v>
      </c>
      <c r="C43" s="20">
        <v>0</v>
      </c>
      <c r="D43" s="20">
        <v>376844.66</v>
      </c>
      <c r="E43" s="20">
        <v>0</v>
      </c>
      <c r="F43" s="20">
        <v>0</v>
      </c>
      <c r="G43" s="20">
        <v>0</v>
      </c>
      <c r="H43" s="20">
        <v>0</v>
      </c>
      <c r="I43" s="106">
        <v>0</v>
      </c>
      <c r="J43" s="25">
        <v>0</v>
      </c>
      <c r="K43" s="25">
        <v>0</v>
      </c>
      <c r="L43" s="25">
        <v>170188.34</v>
      </c>
      <c r="M43" s="25">
        <v>174670.8</v>
      </c>
      <c r="N43" s="25">
        <v>0</v>
      </c>
      <c r="O43" s="25">
        <v>0</v>
      </c>
      <c r="P43" s="25">
        <v>0</v>
      </c>
      <c r="Q43" s="25">
        <v>332600.43</v>
      </c>
      <c r="R43" s="25">
        <v>0</v>
      </c>
      <c r="S43" s="25">
        <v>0</v>
      </c>
      <c r="T43" s="25">
        <v>0</v>
      </c>
      <c r="U43" s="25">
        <v>530155.99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5">
        <v>0</v>
      </c>
      <c r="AB43" s="25">
        <v>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5">
        <v>0</v>
      </c>
      <c r="AT43" s="25">
        <v>0</v>
      </c>
      <c r="AU43" s="25">
        <v>0</v>
      </c>
      <c r="AV43" s="25">
        <v>0</v>
      </c>
      <c r="AW43" s="25">
        <v>0</v>
      </c>
      <c r="AX43" s="25">
        <v>0</v>
      </c>
      <c r="AY43" s="25">
        <v>0</v>
      </c>
      <c r="AZ43" s="25">
        <v>0</v>
      </c>
      <c r="BA43" s="25">
        <v>0</v>
      </c>
      <c r="BB43" s="25">
        <v>0</v>
      </c>
      <c r="BC43" s="25">
        <v>0</v>
      </c>
      <c r="BD43" s="25">
        <v>0</v>
      </c>
      <c r="BE43" s="25">
        <v>0</v>
      </c>
      <c r="BF43" s="25">
        <v>0</v>
      </c>
      <c r="BG43" s="25">
        <v>0</v>
      </c>
      <c r="BH43" s="25">
        <v>0</v>
      </c>
      <c r="BI43" s="25">
        <v>0</v>
      </c>
      <c r="BJ43" s="25">
        <v>0</v>
      </c>
      <c r="BK43" s="25">
        <v>0</v>
      </c>
    </row>
    <row r="44" spans="1:63">
      <c r="A44" s="22" t="s">
        <v>29</v>
      </c>
      <c r="B44" s="20">
        <v>0</v>
      </c>
      <c r="C44" s="20">
        <v>0</v>
      </c>
      <c r="D44" s="20">
        <v>0</v>
      </c>
      <c r="E44" s="20">
        <v>0</v>
      </c>
      <c r="F44" s="19">
        <v>0</v>
      </c>
      <c r="G44" s="20">
        <v>0</v>
      </c>
      <c r="H44" s="20">
        <v>0</v>
      </c>
      <c r="I44" s="26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>
        <v>0</v>
      </c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5">
        <v>0</v>
      </c>
      <c r="AB44" s="25">
        <v>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21342.3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326235</v>
      </c>
      <c r="AP44" s="25">
        <v>0</v>
      </c>
      <c r="AQ44" s="25">
        <v>0</v>
      </c>
      <c r="AR44" s="25">
        <v>0</v>
      </c>
      <c r="AS44" s="25">
        <v>0</v>
      </c>
      <c r="AT44" s="25">
        <v>0</v>
      </c>
      <c r="AU44" s="25">
        <v>0</v>
      </c>
      <c r="AV44" s="25">
        <v>0</v>
      </c>
      <c r="AW44" s="25">
        <v>0</v>
      </c>
      <c r="AX44" s="25">
        <v>0</v>
      </c>
      <c r="AY44" s="25">
        <v>0</v>
      </c>
      <c r="AZ44" s="25">
        <v>71429.58</v>
      </c>
      <c r="BA44" s="25">
        <v>0</v>
      </c>
      <c r="BB44" s="25">
        <v>0</v>
      </c>
      <c r="BC44" s="25">
        <v>71415</v>
      </c>
      <c r="BD44" s="25">
        <v>0</v>
      </c>
      <c r="BE44" s="25">
        <v>0</v>
      </c>
      <c r="BF44" s="25">
        <v>0</v>
      </c>
      <c r="BG44" s="25">
        <v>0</v>
      </c>
      <c r="BH44" s="25">
        <v>0</v>
      </c>
      <c r="BI44" s="25">
        <v>0</v>
      </c>
      <c r="BJ44" s="25">
        <v>0</v>
      </c>
      <c r="BK44" s="25">
        <v>0</v>
      </c>
    </row>
    <row r="45" spans="1:63">
      <c r="A45" s="22" t="s">
        <v>121</v>
      </c>
      <c r="B45" s="20">
        <v>0</v>
      </c>
      <c r="C45" s="20">
        <v>0</v>
      </c>
      <c r="D45" s="20">
        <v>0</v>
      </c>
      <c r="E45" s="20">
        <v>0</v>
      </c>
      <c r="F45" s="20">
        <v>0</v>
      </c>
      <c r="G45" s="20">
        <v>0</v>
      </c>
      <c r="H45" s="20">
        <v>0</v>
      </c>
      <c r="I45" s="106">
        <v>0</v>
      </c>
      <c r="J45" s="25">
        <v>0</v>
      </c>
      <c r="K45" s="25">
        <v>0</v>
      </c>
      <c r="L45" s="25">
        <v>0</v>
      </c>
      <c r="M45" s="25">
        <v>0</v>
      </c>
      <c r="N45" s="25">
        <v>0</v>
      </c>
      <c r="O45" s="25">
        <v>0</v>
      </c>
      <c r="P45" s="25">
        <v>0</v>
      </c>
      <c r="Q45" s="25">
        <v>0</v>
      </c>
      <c r="R45" s="25">
        <v>0</v>
      </c>
      <c r="S45" s="25">
        <v>0</v>
      </c>
      <c r="T45" s="25">
        <v>0</v>
      </c>
      <c r="U45" s="25">
        <v>27146.23</v>
      </c>
      <c r="V45" s="25">
        <v>0</v>
      </c>
      <c r="W45" s="25">
        <v>0</v>
      </c>
      <c r="X45" s="25">
        <v>0</v>
      </c>
      <c r="Y45" s="25">
        <v>0</v>
      </c>
      <c r="Z45" s="25">
        <v>0</v>
      </c>
      <c r="AA45" s="25">
        <v>0</v>
      </c>
      <c r="AB45" s="25">
        <v>32979.18</v>
      </c>
      <c r="AC45" s="25">
        <v>54990.98</v>
      </c>
      <c r="AD45" s="25">
        <v>0</v>
      </c>
      <c r="AE45" s="25">
        <v>0</v>
      </c>
      <c r="AF45" s="25">
        <v>76079.58</v>
      </c>
      <c r="AG45" s="25">
        <v>21692.34</v>
      </c>
      <c r="AH45" s="25">
        <v>22920.66</v>
      </c>
      <c r="AI45" s="25">
        <v>0</v>
      </c>
      <c r="AJ45" s="25">
        <v>0</v>
      </c>
      <c r="AK45" s="25">
        <v>0</v>
      </c>
      <c r="AL45" s="25">
        <v>0</v>
      </c>
      <c r="AM45" s="25">
        <v>0</v>
      </c>
      <c r="AN45" s="25">
        <v>0</v>
      </c>
      <c r="AO45" s="25">
        <v>0</v>
      </c>
      <c r="AP45" s="25">
        <v>0</v>
      </c>
      <c r="AQ45" s="25">
        <v>0</v>
      </c>
      <c r="AR45" s="25">
        <v>0</v>
      </c>
      <c r="AS45" s="25">
        <v>0</v>
      </c>
      <c r="AT45" s="25">
        <v>0</v>
      </c>
      <c r="AU45" s="25">
        <v>0</v>
      </c>
      <c r="AV45" s="25">
        <v>0</v>
      </c>
      <c r="AW45" s="25">
        <v>0</v>
      </c>
      <c r="AX45" s="25">
        <v>0</v>
      </c>
      <c r="AY45" s="25">
        <v>0</v>
      </c>
      <c r="AZ45" s="25">
        <v>0</v>
      </c>
      <c r="BA45" s="25">
        <v>0</v>
      </c>
      <c r="BB45" s="25">
        <v>0</v>
      </c>
      <c r="BC45" s="25">
        <v>0</v>
      </c>
      <c r="BD45" s="25">
        <v>0</v>
      </c>
      <c r="BE45" s="25">
        <v>0</v>
      </c>
      <c r="BF45" s="25">
        <v>0</v>
      </c>
      <c r="BG45" s="25">
        <v>0</v>
      </c>
      <c r="BH45" s="25">
        <v>0</v>
      </c>
      <c r="BI45" s="25">
        <v>0</v>
      </c>
      <c r="BJ45" s="25">
        <v>0</v>
      </c>
      <c r="BK45" s="25">
        <v>0</v>
      </c>
    </row>
    <row r="46" spans="1:63">
      <c r="A46" s="22" t="s">
        <v>122</v>
      </c>
      <c r="B46" s="25">
        <v>0</v>
      </c>
      <c r="C46" s="25">
        <v>0</v>
      </c>
      <c r="D46" s="25">
        <v>0</v>
      </c>
      <c r="E46" s="25">
        <v>0</v>
      </c>
      <c r="F46" s="25">
        <v>0</v>
      </c>
      <c r="G46" s="25">
        <v>0</v>
      </c>
      <c r="H46" s="25">
        <v>0</v>
      </c>
      <c r="I46" s="105">
        <v>0</v>
      </c>
      <c r="J46" s="25">
        <v>0</v>
      </c>
      <c r="K46" s="25">
        <v>0</v>
      </c>
      <c r="L46" s="25">
        <v>0</v>
      </c>
      <c r="M46" s="25">
        <v>0</v>
      </c>
      <c r="N46" s="25">
        <v>0</v>
      </c>
      <c r="O46" s="25">
        <v>0</v>
      </c>
      <c r="P46" s="25">
        <v>0</v>
      </c>
      <c r="Q46" s="25">
        <v>0</v>
      </c>
      <c r="R46" s="25">
        <v>0</v>
      </c>
      <c r="S46" s="25">
        <v>0</v>
      </c>
      <c r="T46" s="25">
        <v>0</v>
      </c>
      <c r="U46" s="25">
        <v>0</v>
      </c>
      <c r="V46" s="25">
        <v>0</v>
      </c>
      <c r="W46" s="25">
        <v>0</v>
      </c>
      <c r="X46" s="25">
        <v>0</v>
      </c>
      <c r="Y46" s="25">
        <v>0</v>
      </c>
      <c r="Z46" s="25">
        <v>0</v>
      </c>
      <c r="AA46" s="25">
        <v>0</v>
      </c>
      <c r="AB46" s="25">
        <v>0</v>
      </c>
      <c r="AC46" s="25">
        <v>0</v>
      </c>
      <c r="AD46" s="25">
        <v>0</v>
      </c>
      <c r="AE46" s="25">
        <v>0</v>
      </c>
      <c r="AF46" s="25">
        <v>0</v>
      </c>
      <c r="AG46" s="25">
        <v>0</v>
      </c>
      <c r="AH46" s="25">
        <v>0</v>
      </c>
      <c r="AI46" s="25">
        <v>0</v>
      </c>
      <c r="AJ46" s="25">
        <v>0</v>
      </c>
      <c r="AK46" s="25">
        <v>0</v>
      </c>
      <c r="AL46" s="25">
        <v>0</v>
      </c>
      <c r="AM46" s="25">
        <v>0</v>
      </c>
      <c r="AN46" s="25">
        <v>0</v>
      </c>
      <c r="AO46" s="25">
        <v>0</v>
      </c>
      <c r="AP46" s="25">
        <v>0</v>
      </c>
      <c r="AQ46" s="25">
        <v>0</v>
      </c>
      <c r="AR46" s="25">
        <v>0</v>
      </c>
      <c r="AS46" s="25">
        <v>0</v>
      </c>
      <c r="AT46" s="25">
        <v>0</v>
      </c>
      <c r="AU46" s="25">
        <v>0</v>
      </c>
      <c r="AV46" s="25">
        <v>0</v>
      </c>
      <c r="AW46" s="25">
        <v>0</v>
      </c>
      <c r="AX46" s="25">
        <v>0</v>
      </c>
      <c r="AY46" s="25">
        <v>0</v>
      </c>
      <c r="AZ46" s="25">
        <v>0</v>
      </c>
      <c r="BA46" s="25">
        <v>0</v>
      </c>
      <c r="BB46" s="25">
        <v>0</v>
      </c>
      <c r="BC46" s="25">
        <v>0</v>
      </c>
      <c r="BD46" s="25">
        <v>0</v>
      </c>
      <c r="BE46" s="25">
        <v>0</v>
      </c>
      <c r="BF46" s="25">
        <v>0</v>
      </c>
      <c r="BG46" s="25">
        <v>0</v>
      </c>
      <c r="BH46" s="25">
        <v>0</v>
      </c>
      <c r="BI46" s="25">
        <v>0</v>
      </c>
      <c r="BJ46" s="25">
        <v>0</v>
      </c>
      <c r="BK46" s="25">
        <v>0</v>
      </c>
    </row>
    <row r="47" spans="1:63">
      <c r="A47" s="22" t="s">
        <v>123</v>
      </c>
      <c r="B47" s="25">
        <v>0</v>
      </c>
      <c r="C47" s="25">
        <v>0</v>
      </c>
      <c r="D47" s="25">
        <v>0</v>
      </c>
      <c r="E47" s="25">
        <v>0</v>
      </c>
      <c r="F47" s="25">
        <v>0</v>
      </c>
      <c r="G47" s="25">
        <v>0</v>
      </c>
      <c r="H47" s="25">
        <v>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>
        <v>0</v>
      </c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5">
        <v>0</v>
      </c>
      <c r="AB47" s="25">
        <v>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5">
        <v>0</v>
      </c>
      <c r="AT47" s="25">
        <v>0</v>
      </c>
      <c r="AU47" s="25">
        <v>0</v>
      </c>
      <c r="AV47" s="25">
        <v>0</v>
      </c>
      <c r="AW47" s="25">
        <v>0</v>
      </c>
      <c r="AX47" s="25">
        <v>0</v>
      </c>
      <c r="AY47" s="25">
        <v>0</v>
      </c>
      <c r="AZ47" s="25">
        <v>0</v>
      </c>
      <c r="BA47" s="25">
        <v>0</v>
      </c>
      <c r="BB47" s="25">
        <v>0</v>
      </c>
      <c r="BC47" s="25">
        <v>0</v>
      </c>
      <c r="BD47" s="25">
        <v>0</v>
      </c>
      <c r="BE47" s="25">
        <v>0</v>
      </c>
      <c r="BF47" s="25">
        <v>0</v>
      </c>
      <c r="BG47" s="25">
        <v>0</v>
      </c>
      <c r="BH47" s="25">
        <v>61980</v>
      </c>
      <c r="BI47" s="25">
        <v>0</v>
      </c>
      <c r="BJ47" s="25">
        <v>0</v>
      </c>
      <c r="BK47" s="25">
        <v>0</v>
      </c>
    </row>
    <row r="48" spans="1:63">
      <c r="A48" s="22" t="s">
        <v>18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106">
        <v>0</v>
      </c>
      <c r="J48" s="25">
        <v>0</v>
      </c>
      <c r="K48" s="25">
        <v>0</v>
      </c>
      <c r="L48" s="25">
        <v>57999.49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11493.28</v>
      </c>
      <c r="S48" s="25">
        <v>0</v>
      </c>
      <c r="T48" s="25">
        <v>117567.61</v>
      </c>
      <c r="U48" s="25">
        <v>7964.28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5">
        <v>0</v>
      </c>
      <c r="AB48" s="25">
        <v>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5">
        <v>0</v>
      </c>
      <c r="AT48" s="25">
        <v>0</v>
      </c>
      <c r="AU48" s="25">
        <v>0</v>
      </c>
      <c r="AV48" s="25">
        <v>0</v>
      </c>
      <c r="AW48" s="25">
        <v>0</v>
      </c>
      <c r="AX48" s="25">
        <v>0</v>
      </c>
      <c r="AY48" s="25">
        <v>0</v>
      </c>
      <c r="AZ48" s="25">
        <v>0</v>
      </c>
      <c r="BA48" s="25">
        <v>0</v>
      </c>
      <c r="BB48" s="25">
        <v>0</v>
      </c>
      <c r="BC48" s="25">
        <v>0</v>
      </c>
      <c r="BD48" s="25">
        <v>0</v>
      </c>
      <c r="BE48" s="25">
        <v>0</v>
      </c>
      <c r="BF48" s="25">
        <v>0</v>
      </c>
      <c r="BG48" s="25">
        <v>0</v>
      </c>
      <c r="BH48" s="25">
        <v>0</v>
      </c>
      <c r="BI48" s="25">
        <v>0</v>
      </c>
      <c r="BJ48" s="25">
        <v>0</v>
      </c>
      <c r="BK48" s="25">
        <v>0</v>
      </c>
    </row>
    <row r="49" spans="1:63">
      <c r="A49" s="22" t="s">
        <v>99</v>
      </c>
      <c r="B49" s="20">
        <v>0</v>
      </c>
      <c r="C49" s="20">
        <v>0</v>
      </c>
      <c r="D49" s="20">
        <v>3000</v>
      </c>
      <c r="E49" s="19">
        <v>0</v>
      </c>
      <c r="F49" s="20">
        <v>0</v>
      </c>
      <c r="G49" s="20">
        <v>0</v>
      </c>
      <c r="H49" s="20">
        <v>0</v>
      </c>
      <c r="I49" s="106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>
        <v>0</v>
      </c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5">
        <v>0</v>
      </c>
      <c r="AB49" s="25">
        <v>2185</v>
      </c>
      <c r="AC49" s="25">
        <v>0</v>
      </c>
      <c r="AD49" s="25">
        <v>3000</v>
      </c>
      <c r="AE49" s="25">
        <v>0</v>
      </c>
      <c r="AF49" s="25">
        <v>0</v>
      </c>
      <c r="AG49" s="25">
        <v>0</v>
      </c>
      <c r="AH49" s="25">
        <v>0</v>
      </c>
      <c r="AI49" s="25">
        <v>50390.91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25">
        <v>0</v>
      </c>
      <c r="AW49" s="25">
        <v>0</v>
      </c>
      <c r="AX49" s="25">
        <v>0</v>
      </c>
      <c r="AY49" s="25">
        <v>0</v>
      </c>
      <c r="AZ49" s="25">
        <v>0</v>
      </c>
      <c r="BA49" s="25">
        <v>0</v>
      </c>
      <c r="BB49" s="25">
        <v>0</v>
      </c>
      <c r="BC49" s="25">
        <v>0</v>
      </c>
      <c r="BD49" s="25">
        <v>0</v>
      </c>
      <c r="BE49" s="25">
        <v>0</v>
      </c>
      <c r="BF49" s="25">
        <v>0</v>
      </c>
      <c r="BG49" s="25">
        <v>0</v>
      </c>
      <c r="BH49" s="25">
        <v>0</v>
      </c>
      <c r="BI49" s="25">
        <v>0</v>
      </c>
      <c r="BJ49" s="25">
        <v>0</v>
      </c>
      <c r="BK49" s="25">
        <v>0</v>
      </c>
    </row>
    <row r="50" spans="1:63">
      <c r="A50" s="22" t="s">
        <v>124</v>
      </c>
      <c r="B50" s="20">
        <v>0</v>
      </c>
      <c r="C50" s="20">
        <v>0</v>
      </c>
      <c r="D50" s="20">
        <v>0</v>
      </c>
      <c r="E50" s="20">
        <v>334760</v>
      </c>
      <c r="F50" s="20">
        <v>0</v>
      </c>
      <c r="G50" s="20">
        <v>0</v>
      </c>
      <c r="H50" s="20">
        <v>0</v>
      </c>
      <c r="I50" s="106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>
        <v>0</v>
      </c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5">
        <v>0</v>
      </c>
      <c r="AB50" s="25">
        <v>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25">
        <v>0</v>
      </c>
      <c r="AW50" s="25">
        <v>0</v>
      </c>
      <c r="AX50" s="25">
        <v>0</v>
      </c>
      <c r="AY50" s="25">
        <v>0</v>
      </c>
      <c r="AZ50" s="25">
        <v>0</v>
      </c>
      <c r="BA50" s="25">
        <v>0</v>
      </c>
      <c r="BB50" s="25">
        <v>0</v>
      </c>
      <c r="BC50" s="25">
        <v>0</v>
      </c>
      <c r="BD50" s="25">
        <v>0</v>
      </c>
      <c r="BE50" s="25">
        <v>0</v>
      </c>
      <c r="BF50" s="25">
        <v>0</v>
      </c>
      <c r="BG50" s="25">
        <v>0</v>
      </c>
      <c r="BH50" s="25">
        <v>0</v>
      </c>
      <c r="BI50" s="25">
        <v>0</v>
      </c>
      <c r="BJ50" s="25">
        <v>0</v>
      </c>
      <c r="BK50" s="25">
        <v>0</v>
      </c>
    </row>
    <row r="51" spans="1:63">
      <c r="A51" s="22" t="s">
        <v>49</v>
      </c>
      <c r="B51" s="20">
        <v>0</v>
      </c>
      <c r="C51" s="20">
        <v>0</v>
      </c>
      <c r="D51" s="20">
        <v>0</v>
      </c>
      <c r="E51" s="19">
        <v>0</v>
      </c>
      <c r="F51" s="20">
        <v>0</v>
      </c>
      <c r="G51" s="20">
        <v>4294161.7</v>
      </c>
      <c r="H51" s="20">
        <v>8476419.0199999996</v>
      </c>
      <c r="I51" s="106">
        <v>0</v>
      </c>
      <c r="J51" s="25">
        <v>12004982.380000001</v>
      </c>
      <c r="K51" s="25">
        <v>3780382.7200000002</v>
      </c>
      <c r="L51" s="25">
        <v>5727503.3899999997</v>
      </c>
      <c r="M51" s="25">
        <v>4363839.5999999996</v>
      </c>
      <c r="N51" s="25">
        <v>5460020</v>
      </c>
      <c r="O51" s="25">
        <v>0</v>
      </c>
      <c r="P51" s="25">
        <v>6491709.8200000003</v>
      </c>
      <c r="Q51" s="25">
        <v>6517520.7300000004</v>
      </c>
      <c r="R51" s="25">
        <v>17923656.32</v>
      </c>
      <c r="S51" s="25">
        <v>16339629.33</v>
      </c>
      <c r="T51" s="25">
        <v>29823126.84</v>
      </c>
      <c r="U51" s="25">
        <v>14367858.119999999</v>
      </c>
      <c r="V51" s="25">
        <v>0</v>
      </c>
      <c r="W51" s="25">
        <v>16045606.52</v>
      </c>
      <c r="X51" s="25">
        <v>0</v>
      </c>
      <c r="Y51" s="25">
        <v>16237020.199999999</v>
      </c>
      <c r="Z51" s="25">
        <v>15728567.5</v>
      </c>
      <c r="AA51" s="25">
        <v>20686913.079999998</v>
      </c>
      <c r="AB51" s="25">
        <v>0</v>
      </c>
      <c r="AC51" s="25">
        <v>11779757.970000001</v>
      </c>
      <c r="AD51" s="25">
        <v>0</v>
      </c>
      <c r="AE51" s="25">
        <v>0</v>
      </c>
      <c r="AF51" s="25">
        <v>0</v>
      </c>
      <c r="AG51" s="25">
        <v>5066761.24</v>
      </c>
      <c r="AH51" s="25">
        <v>17292619.84</v>
      </c>
      <c r="AI51" s="25">
        <v>0</v>
      </c>
      <c r="AJ51" s="25">
        <v>6384024.5300000003</v>
      </c>
      <c r="AK51" s="25">
        <v>19150373.390000001</v>
      </c>
      <c r="AL51" s="25">
        <v>5791.2</v>
      </c>
      <c r="AM51" s="25">
        <v>0</v>
      </c>
      <c r="AN51" s="25">
        <v>12202062.529999999</v>
      </c>
      <c r="AO51" s="25">
        <v>0</v>
      </c>
      <c r="AP51" s="25">
        <v>3768944.76</v>
      </c>
      <c r="AQ51" s="25">
        <v>0</v>
      </c>
      <c r="AR51" s="25">
        <v>10974937.43</v>
      </c>
      <c r="AS51" s="25">
        <v>3133090.08</v>
      </c>
      <c r="AT51" s="25">
        <v>1458705.75</v>
      </c>
      <c r="AU51" s="25">
        <v>10150804.66</v>
      </c>
      <c r="AV51" s="25">
        <v>11332528.77</v>
      </c>
      <c r="AW51" s="25">
        <v>0</v>
      </c>
      <c r="AX51" s="25">
        <v>10144871.42</v>
      </c>
      <c r="AY51" s="25">
        <v>7382008.79</v>
      </c>
      <c r="AZ51" s="25">
        <v>0</v>
      </c>
      <c r="BA51" s="25">
        <v>0</v>
      </c>
      <c r="BB51" s="25">
        <v>0</v>
      </c>
      <c r="BC51" s="25">
        <v>5879965</v>
      </c>
      <c r="BD51" s="25">
        <v>0</v>
      </c>
      <c r="BE51" s="25">
        <v>0</v>
      </c>
      <c r="BF51" s="25">
        <v>16552086</v>
      </c>
      <c r="BG51" s="25">
        <v>0</v>
      </c>
      <c r="BH51" s="25">
        <v>14223372</v>
      </c>
      <c r="BI51" s="25">
        <v>0</v>
      </c>
      <c r="BJ51" s="25">
        <v>10696284</v>
      </c>
      <c r="BK51" s="25">
        <v>0</v>
      </c>
    </row>
    <row r="52" spans="1:63">
      <c r="A52" s="22" t="s">
        <v>31</v>
      </c>
      <c r="B52" s="20">
        <v>0</v>
      </c>
      <c r="C52" s="20">
        <v>0</v>
      </c>
      <c r="D52" s="20">
        <v>0</v>
      </c>
      <c r="E52" s="20">
        <v>0</v>
      </c>
      <c r="F52" s="20">
        <v>0</v>
      </c>
      <c r="G52" s="20">
        <v>0</v>
      </c>
      <c r="H52" s="20">
        <v>0</v>
      </c>
      <c r="I52" s="106">
        <v>0</v>
      </c>
      <c r="J52" s="25">
        <v>0</v>
      </c>
      <c r="K52" s="25">
        <v>0</v>
      </c>
      <c r="L52" s="25">
        <v>0</v>
      </c>
      <c r="M52" s="25">
        <v>0</v>
      </c>
      <c r="N52" s="25">
        <v>0</v>
      </c>
      <c r="O52" s="25">
        <v>0</v>
      </c>
      <c r="P52" s="25">
        <v>0</v>
      </c>
      <c r="Q52" s="25">
        <v>0</v>
      </c>
      <c r="R52" s="25">
        <v>0</v>
      </c>
      <c r="S52" s="25">
        <v>0</v>
      </c>
      <c r="T52" s="25">
        <v>0</v>
      </c>
      <c r="U52" s="25">
        <v>0</v>
      </c>
      <c r="V52" s="25">
        <v>0</v>
      </c>
      <c r="W52" s="25">
        <v>0</v>
      </c>
      <c r="X52" s="25">
        <v>0</v>
      </c>
      <c r="Y52" s="25">
        <v>0</v>
      </c>
      <c r="Z52" s="25">
        <v>0</v>
      </c>
      <c r="AA52" s="25">
        <v>0</v>
      </c>
      <c r="AB52" s="25">
        <v>0</v>
      </c>
      <c r="AC52" s="25">
        <v>0</v>
      </c>
      <c r="AD52" s="25">
        <v>0</v>
      </c>
      <c r="AE52" s="25">
        <v>0</v>
      </c>
      <c r="AF52" s="25">
        <v>0</v>
      </c>
      <c r="AG52" s="25">
        <v>0</v>
      </c>
      <c r="AH52" s="25">
        <v>0</v>
      </c>
      <c r="AI52" s="25">
        <v>0</v>
      </c>
      <c r="AJ52" s="25">
        <v>0</v>
      </c>
      <c r="AK52" s="25">
        <v>122824.4</v>
      </c>
      <c r="AL52" s="25">
        <v>0</v>
      </c>
      <c r="AM52" s="25">
        <v>0</v>
      </c>
      <c r="AN52" s="25">
        <v>81130</v>
      </c>
      <c r="AO52" s="25">
        <v>0</v>
      </c>
      <c r="AP52" s="25">
        <v>0</v>
      </c>
      <c r="AQ52" s="25">
        <v>0</v>
      </c>
      <c r="AR52" s="25">
        <v>0</v>
      </c>
      <c r="AS52" s="25">
        <v>0</v>
      </c>
      <c r="AT52" s="25">
        <v>0</v>
      </c>
      <c r="AU52" s="25">
        <v>0</v>
      </c>
      <c r="AV52" s="25">
        <v>0</v>
      </c>
      <c r="AW52" s="25">
        <v>0</v>
      </c>
      <c r="AX52" s="25">
        <v>0</v>
      </c>
      <c r="AY52" s="25">
        <v>0</v>
      </c>
      <c r="AZ52" s="25">
        <v>0</v>
      </c>
      <c r="BA52" s="25">
        <v>0</v>
      </c>
      <c r="BB52" s="25">
        <v>0</v>
      </c>
      <c r="BC52" s="25">
        <v>0</v>
      </c>
      <c r="BD52" s="25">
        <v>0</v>
      </c>
      <c r="BE52" s="25">
        <v>0</v>
      </c>
      <c r="BF52" s="25">
        <v>0</v>
      </c>
      <c r="BG52" s="25">
        <v>0</v>
      </c>
      <c r="BH52" s="25">
        <v>0</v>
      </c>
      <c r="BI52" s="25">
        <v>0</v>
      </c>
      <c r="BJ52" s="25">
        <v>0</v>
      </c>
      <c r="BK52" s="25">
        <v>0</v>
      </c>
    </row>
    <row r="53" spans="1:63">
      <c r="A53" s="22" t="s">
        <v>32</v>
      </c>
      <c r="B53" s="20">
        <v>0</v>
      </c>
      <c r="C53" s="20">
        <v>0</v>
      </c>
      <c r="D53" s="20">
        <v>0</v>
      </c>
      <c r="E53" s="19">
        <v>0</v>
      </c>
      <c r="F53" s="20">
        <v>0</v>
      </c>
      <c r="G53" s="20">
        <v>0</v>
      </c>
      <c r="H53" s="20">
        <v>0</v>
      </c>
      <c r="I53" s="106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>
        <v>0</v>
      </c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5">
        <v>0</v>
      </c>
      <c r="AB53" s="25">
        <v>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54565.83</v>
      </c>
      <c r="AS53" s="25">
        <v>0</v>
      </c>
      <c r="AT53" s="25">
        <v>0</v>
      </c>
      <c r="AU53" s="25">
        <v>0</v>
      </c>
      <c r="AV53" s="25">
        <v>0</v>
      </c>
      <c r="AW53" s="25">
        <v>0</v>
      </c>
      <c r="AX53" s="25">
        <v>0</v>
      </c>
      <c r="AY53" s="25">
        <v>0</v>
      </c>
      <c r="AZ53" s="25">
        <v>0</v>
      </c>
      <c r="BA53" s="25">
        <v>0</v>
      </c>
      <c r="BB53" s="25">
        <v>0</v>
      </c>
      <c r="BC53" s="25">
        <v>0</v>
      </c>
      <c r="BD53" s="25">
        <v>0</v>
      </c>
      <c r="BE53" s="25">
        <v>0</v>
      </c>
      <c r="BF53" s="25">
        <v>0</v>
      </c>
      <c r="BG53" s="25">
        <v>0</v>
      </c>
      <c r="BH53" s="25">
        <v>0</v>
      </c>
      <c r="BI53" s="25">
        <v>0</v>
      </c>
      <c r="BJ53" s="25">
        <v>0</v>
      </c>
      <c r="BK53" s="25">
        <v>0</v>
      </c>
    </row>
    <row r="54" spans="1:63">
      <c r="A54" s="22" t="s">
        <v>83</v>
      </c>
      <c r="B54" s="20">
        <v>0</v>
      </c>
      <c r="C54" s="20">
        <v>0</v>
      </c>
      <c r="D54" s="20">
        <v>0</v>
      </c>
      <c r="E54" s="20">
        <v>105504.72</v>
      </c>
      <c r="F54" s="20">
        <v>0</v>
      </c>
      <c r="G54" s="20">
        <v>0</v>
      </c>
      <c r="H54" s="20">
        <v>0</v>
      </c>
      <c r="I54" s="106">
        <v>0</v>
      </c>
      <c r="J54" s="25">
        <v>261002.09</v>
      </c>
      <c r="K54" s="25">
        <v>0</v>
      </c>
      <c r="L54" s="25">
        <v>0</v>
      </c>
      <c r="M54" s="25">
        <v>0</v>
      </c>
      <c r="N54" s="25">
        <v>0</v>
      </c>
      <c r="O54" s="25">
        <v>255674.96</v>
      </c>
      <c r="P54" s="25">
        <v>492177.01</v>
      </c>
      <c r="Q54" s="25">
        <v>194968.81</v>
      </c>
      <c r="R54" s="25">
        <v>183830.05</v>
      </c>
      <c r="S54" s="25">
        <v>56861</v>
      </c>
      <c r="T54" s="25">
        <v>0</v>
      </c>
      <c r="U54" s="25">
        <v>143485.71</v>
      </c>
      <c r="V54" s="25">
        <v>201453.24</v>
      </c>
      <c r="W54" s="25">
        <v>50929.88</v>
      </c>
      <c r="X54" s="25">
        <v>335812.05</v>
      </c>
      <c r="Y54" s="25">
        <v>0</v>
      </c>
      <c r="Z54" s="25">
        <v>35278.31</v>
      </c>
      <c r="AA54" s="25">
        <v>434147.08</v>
      </c>
      <c r="AB54" s="25">
        <v>148266.57</v>
      </c>
      <c r="AC54" s="25">
        <v>566988.19999999995</v>
      </c>
      <c r="AD54" s="25">
        <v>846517.21</v>
      </c>
      <c r="AE54" s="25">
        <v>471964.53</v>
      </c>
      <c r="AF54" s="25">
        <v>186613.79</v>
      </c>
      <c r="AG54" s="25">
        <v>248396.93</v>
      </c>
      <c r="AH54" s="25">
        <v>246310.68</v>
      </c>
      <c r="AI54" s="25">
        <v>0</v>
      </c>
      <c r="AJ54" s="25">
        <v>107478.93</v>
      </c>
      <c r="AK54" s="25">
        <v>0</v>
      </c>
      <c r="AL54" s="25">
        <v>0</v>
      </c>
      <c r="AM54" s="25">
        <v>33745.040000000001</v>
      </c>
      <c r="AN54" s="25">
        <v>0</v>
      </c>
      <c r="AO54" s="25">
        <v>236087.47</v>
      </c>
      <c r="AP54" s="25">
        <v>240182.44</v>
      </c>
      <c r="AQ54" s="25">
        <v>0</v>
      </c>
      <c r="AR54" s="25">
        <v>1131483.07</v>
      </c>
      <c r="AS54" s="25">
        <v>198548.19</v>
      </c>
      <c r="AT54" s="25">
        <v>507050.62</v>
      </c>
      <c r="AU54" s="25">
        <v>243855.77</v>
      </c>
      <c r="AV54" s="25">
        <v>0</v>
      </c>
      <c r="AW54" s="25">
        <v>699485.4</v>
      </c>
      <c r="AX54" s="25">
        <v>812259.66</v>
      </c>
      <c r="AY54" s="25">
        <v>112283.64</v>
      </c>
      <c r="AZ54" s="25">
        <v>187647.1</v>
      </c>
      <c r="BA54" s="25">
        <v>0</v>
      </c>
      <c r="BB54" s="25">
        <v>0</v>
      </c>
      <c r="BC54" s="25">
        <v>122255</v>
      </c>
      <c r="BD54" s="25">
        <v>105791</v>
      </c>
      <c r="BE54" s="25">
        <v>0</v>
      </c>
      <c r="BF54" s="25">
        <v>0</v>
      </c>
      <c r="BG54" s="25">
        <v>4003</v>
      </c>
      <c r="BH54" s="25">
        <v>0</v>
      </c>
      <c r="BI54" s="25">
        <v>0</v>
      </c>
      <c r="BJ54" s="25">
        <v>691889</v>
      </c>
      <c r="BK54" s="25">
        <v>0</v>
      </c>
    </row>
    <row r="55" spans="1:63" ht="13.5" customHeight="1">
      <c r="A55" s="22" t="s">
        <v>50</v>
      </c>
      <c r="B55" s="20">
        <v>0</v>
      </c>
      <c r="C55" s="20">
        <v>0</v>
      </c>
      <c r="D55" s="20">
        <v>0</v>
      </c>
      <c r="E55" s="19">
        <v>378296.18</v>
      </c>
      <c r="F55" s="19">
        <v>0</v>
      </c>
      <c r="G55" s="19">
        <v>75612.070000000007</v>
      </c>
      <c r="H55" s="19">
        <v>150822.9</v>
      </c>
      <c r="I55" s="106">
        <v>47483.17</v>
      </c>
      <c r="J55" s="25">
        <v>0</v>
      </c>
      <c r="K55" s="25">
        <v>41911.31</v>
      </c>
      <c r="L55" s="25">
        <v>0</v>
      </c>
      <c r="M55" s="25">
        <v>0</v>
      </c>
      <c r="N55" s="25">
        <v>137833.04999999999</v>
      </c>
      <c r="O55" s="25">
        <v>75915.5</v>
      </c>
      <c r="P55" s="25">
        <v>0</v>
      </c>
      <c r="Q55" s="25">
        <v>0</v>
      </c>
      <c r="R55" s="25">
        <v>231309.14</v>
      </c>
      <c r="S55" s="25">
        <v>0</v>
      </c>
      <c r="T55" s="25">
        <v>0</v>
      </c>
      <c r="U55" s="25">
        <v>399052.92</v>
      </c>
      <c r="V55" s="25">
        <v>37888.370000000003</v>
      </c>
      <c r="W55" s="25">
        <v>5075.25</v>
      </c>
      <c r="X55" s="25">
        <v>0</v>
      </c>
      <c r="Y55" s="25">
        <v>0</v>
      </c>
      <c r="Z55" s="25">
        <v>60134.59</v>
      </c>
      <c r="AA55" s="25">
        <v>0</v>
      </c>
      <c r="AB55" s="25">
        <v>104820.43</v>
      </c>
      <c r="AC55" s="25">
        <v>142910.78</v>
      </c>
      <c r="AD55" s="25">
        <v>0</v>
      </c>
      <c r="AE55" s="25">
        <v>225453.15</v>
      </c>
      <c r="AF55" s="25">
        <v>122285.92</v>
      </c>
      <c r="AG55" s="25">
        <v>176798.66</v>
      </c>
      <c r="AH55" s="25">
        <v>0</v>
      </c>
      <c r="AI55" s="25">
        <v>28107.759999999998</v>
      </c>
      <c r="AJ55" s="25">
        <v>0</v>
      </c>
      <c r="AK55" s="25">
        <v>0</v>
      </c>
      <c r="AL55" s="25">
        <v>48266.69</v>
      </c>
      <c r="AM55" s="25">
        <v>0</v>
      </c>
      <c r="AN55" s="25">
        <v>0</v>
      </c>
      <c r="AO55" s="25">
        <v>0</v>
      </c>
      <c r="AP55" s="25">
        <v>0</v>
      </c>
      <c r="AQ55" s="25">
        <v>46266.41</v>
      </c>
      <c r="AR55" s="25">
        <v>290522.21999999997</v>
      </c>
      <c r="AS55" s="25">
        <v>0</v>
      </c>
      <c r="AT55" s="25">
        <v>0</v>
      </c>
      <c r="AU55" s="25">
        <v>0</v>
      </c>
      <c r="AV55" s="25">
        <v>60457.03</v>
      </c>
      <c r="AW55" s="25">
        <v>0</v>
      </c>
      <c r="AX55" s="25">
        <v>335356.40000000002</v>
      </c>
      <c r="AY55" s="25">
        <v>0</v>
      </c>
      <c r="AZ55" s="25">
        <v>0</v>
      </c>
      <c r="BA55" s="25">
        <v>23488</v>
      </c>
      <c r="BB55" s="25">
        <v>0</v>
      </c>
      <c r="BC55" s="25">
        <v>0</v>
      </c>
      <c r="BD55" s="25">
        <v>0</v>
      </c>
      <c r="BE55" s="25">
        <v>74003</v>
      </c>
      <c r="BF55" s="25">
        <v>96238</v>
      </c>
      <c r="BG55" s="25">
        <v>39944</v>
      </c>
      <c r="BH55" s="25">
        <v>101651</v>
      </c>
      <c r="BI55" s="25">
        <v>0</v>
      </c>
      <c r="BJ55" s="25">
        <v>606989</v>
      </c>
      <c r="BK55" s="25">
        <v>0</v>
      </c>
    </row>
    <row r="56" spans="1:63">
      <c r="A56" s="22" t="s">
        <v>125</v>
      </c>
      <c r="B56" s="20">
        <v>10484.11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106">
        <v>0</v>
      </c>
      <c r="J56" s="25">
        <v>0</v>
      </c>
      <c r="K56" s="25">
        <v>0</v>
      </c>
      <c r="L56" s="25">
        <v>0</v>
      </c>
      <c r="M56" s="25">
        <v>854915.25</v>
      </c>
      <c r="N56" s="25">
        <v>0</v>
      </c>
      <c r="O56" s="25">
        <v>0</v>
      </c>
      <c r="P56" s="25">
        <v>0</v>
      </c>
      <c r="Q56" s="25">
        <v>0</v>
      </c>
      <c r="R56" s="25">
        <v>0</v>
      </c>
      <c r="S56" s="25">
        <v>792334.5</v>
      </c>
      <c r="T56" s="25">
        <v>19266694.350000001</v>
      </c>
      <c r="U56" s="25">
        <v>0</v>
      </c>
      <c r="V56" s="25">
        <v>0</v>
      </c>
      <c r="W56" s="25">
        <v>0</v>
      </c>
      <c r="X56" s="25">
        <v>0</v>
      </c>
      <c r="Y56" s="25">
        <v>371558.82</v>
      </c>
      <c r="Z56" s="25">
        <v>0</v>
      </c>
      <c r="AA56" s="25">
        <v>74841</v>
      </c>
      <c r="AB56" s="25">
        <v>0</v>
      </c>
      <c r="AC56" s="25">
        <v>0</v>
      </c>
      <c r="AD56" s="25">
        <v>0</v>
      </c>
      <c r="AE56" s="25">
        <v>0</v>
      </c>
      <c r="AF56" s="25">
        <v>0</v>
      </c>
      <c r="AG56" s="25">
        <v>33250</v>
      </c>
      <c r="AH56" s="25">
        <v>0</v>
      </c>
      <c r="AI56" s="25">
        <v>0</v>
      </c>
      <c r="AJ56" s="25">
        <v>0</v>
      </c>
      <c r="AK56" s="25">
        <v>0</v>
      </c>
      <c r="AL56" s="25">
        <v>23076</v>
      </c>
      <c r="AM56" s="25">
        <v>7387.5</v>
      </c>
      <c r="AN56" s="25">
        <v>0</v>
      </c>
      <c r="AO56" s="25">
        <v>0</v>
      </c>
      <c r="AP56" s="25">
        <v>0</v>
      </c>
      <c r="AQ56" s="25">
        <v>0</v>
      </c>
      <c r="AR56" s="25">
        <v>0</v>
      </c>
      <c r="AS56" s="25">
        <v>0</v>
      </c>
      <c r="AT56" s="25">
        <v>0</v>
      </c>
      <c r="AU56" s="25">
        <v>0</v>
      </c>
      <c r="AV56" s="25">
        <v>5054.6400000000003</v>
      </c>
      <c r="AW56" s="25">
        <v>0</v>
      </c>
      <c r="AX56" s="25">
        <v>0</v>
      </c>
      <c r="AY56" s="25">
        <v>0</v>
      </c>
      <c r="AZ56" s="25">
        <v>0</v>
      </c>
      <c r="BA56" s="25">
        <v>0</v>
      </c>
      <c r="BB56" s="25">
        <v>0</v>
      </c>
      <c r="BC56" s="25">
        <v>0</v>
      </c>
      <c r="BD56" s="25">
        <v>0</v>
      </c>
      <c r="BE56" s="25">
        <v>0</v>
      </c>
      <c r="BF56" s="25">
        <v>0</v>
      </c>
      <c r="BG56" s="25">
        <v>0</v>
      </c>
      <c r="BH56" s="25">
        <v>0</v>
      </c>
      <c r="BI56" s="25">
        <v>0</v>
      </c>
      <c r="BJ56" s="25">
        <v>0</v>
      </c>
      <c r="BK56" s="25">
        <v>0</v>
      </c>
    </row>
    <row r="57" spans="1:63">
      <c r="A57" s="22" t="s">
        <v>126</v>
      </c>
      <c r="B57" s="20">
        <v>0</v>
      </c>
      <c r="C57" s="20">
        <v>0</v>
      </c>
      <c r="D57" s="20">
        <v>0</v>
      </c>
      <c r="E57" s="20">
        <v>0</v>
      </c>
      <c r="F57" s="20">
        <v>0</v>
      </c>
      <c r="G57" s="20">
        <v>0</v>
      </c>
      <c r="H57" s="20">
        <v>0</v>
      </c>
      <c r="I57" s="106">
        <v>0</v>
      </c>
      <c r="J57" s="25">
        <v>0</v>
      </c>
      <c r="K57" s="25">
        <v>0</v>
      </c>
      <c r="L57" s="25">
        <v>0</v>
      </c>
      <c r="M57" s="25">
        <v>0</v>
      </c>
      <c r="N57" s="25">
        <v>0</v>
      </c>
      <c r="O57" s="25">
        <v>0</v>
      </c>
      <c r="P57" s="25">
        <v>47846.16</v>
      </c>
      <c r="Q57" s="25">
        <v>0</v>
      </c>
      <c r="R57" s="25">
        <v>0</v>
      </c>
      <c r="S57" s="25">
        <v>0</v>
      </c>
      <c r="T57" s="25">
        <v>0</v>
      </c>
      <c r="U57" s="25">
        <v>0</v>
      </c>
      <c r="V57" s="25">
        <v>0</v>
      </c>
      <c r="W57" s="25">
        <v>0</v>
      </c>
      <c r="X57" s="25">
        <v>0</v>
      </c>
      <c r="Y57" s="25">
        <v>0</v>
      </c>
      <c r="Z57" s="25">
        <v>0</v>
      </c>
      <c r="AA57" s="25">
        <v>0</v>
      </c>
      <c r="AB57" s="25">
        <v>0</v>
      </c>
      <c r="AC57" s="25">
        <v>0</v>
      </c>
      <c r="AD57" s="25">
        <v>0</v>
      </c>
      <c r="AE57" s="25">
        <v>0</v>
      </c>
      <c r="AF57" s="25">
        <v>0</v>
      </c>
      <c r="AG57" s="25">
        <v>0</v>
      </c>
      <c r="AH57" s="25">
        <v>0</v>
      </c>
      <c r="AI57" s="25">
        <v>17641.650000000001</v>
      </c>
      <c r="AJ57" s="25">
        <v>0</v>
      </c>
      <c r="AK57" s="25">
        <v>0</v>
      </c>
      <c r="AL57" s="25">
        <v>0</v>
      </c>
      <c r="AM57" s="25">
        <v>0</v>
      </c>
      <c r="AN57" s="25">
        <v>0</v>
      </c>
      <c r="AO57" s="25">
        <v>0</v>
      </c>
      <c r="AP57" s="25">
        <v>0</v>
      </c>
      <c r="AQ57" s="25">
        <v>0</v>
      </c>
      <c r="AR57" s="25">
        <v>0</v>
      </c>
      <c r="AS57" s="25">
        <v>0</v>
      </c>
      <c r="AT57" s="25">
        <v>0</v>
      </c>
      <c r="AU57" s="25">
        <v>0</v>
      </c>
      <c r="AV57" s="25">
        <v>0</v>
      </c>
      <c r="AW57" s="25">
        <v>0</v>
      </c>
      <c r="AX57" s="25">
        <v>0</v>
      </c>
      <c r="AY57" s="25">
        <v>0</v>
      </c>
      <c r="AZ57" s="25">
        <v>0</v>
      </c>
      <c r="BA57" s="25">
        <v>0</v>
      </c>
      <c r="BB57" s="25">
        <v>0</v>
      </c>
      <c r="BC57" s="25">
        <v>0</v>
      </c>
      <c r="BD57" s="25">
        <v>0</v>
      </c>
      <c r="BE57" s="25">
        <v>0</v>
      </c>
      <c r="BF57" s="25">
        <v>0</v>
      </c>
      <c r="BG57" s="25">
        <v>0</v>
      </c>
      <c r="BH57" s="25">
        <v>0</v>
      </c>
      <c r="BI57" s="25">
        <v>0</v>
      </c>
      <c r="BJ57" s="25">
        <v>0</v>
      </c>
      <c r="BK57" s="25">
        <v>0</v>
      </c>
    </row>
    <row r="58" spans="1:63">
      <c r="A58" s="90" t="s">
        <v>84</v>
      </c>
      <c r="B58" s="20">
        <v>0</v>
      </c>
      <c r="C58" s="20">
        <v>0</v>
      </c>
      <c r="D58" s="20">
        <v>0</v>
      </c>
      <c r="E58" s="20">
        <v>0</v>
      </c>
      <c r="F58" s="20">
        <v>0</v>
      </c>
      <c r="G58" s="20">
        <v>0</v>
      </c>
      <c r="H58" s="20">
        <v>0</v>
      </c>
      <c r="I58" s="26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>
        <v>0</v>
      </c>
      <c r="T58" s="25">
        <v>0</v>
      </c>
      <c r="U58" s="25">
        <v>0</v>
      </c>
      <c r="V58" s="25">
        <v>0</v>
      </c>
      <c r="W58" s="25">
        <v>0</v>
      </c>
      <c r="X58" s="25">
        <v>65545.2</v>
      </c>
      <c r="Y58" s="25">
        <v>0</v>
      </c>
      <c r="Z58" s="25">
        <v>0</v>
      </c>
      <c r="AA58" s="25">
        <v>0</v>
      </c>
      <c r="AB58" s="25">
        <v>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25">
        <v>0</v>
      </c>
      <c r="AW58" s="25">
        <v>0</v>
      </c>
      <c r="AX58" s="25">
        <v>0</v>
      </c>
      <c r="AY58" s="25">
        <v>0</v>
      </c>
      <c r="AZ58" s="25"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v>0</v>
      </c>
      <c r="BF58" s="25">
        <v>0</v>
      </c>
      <c r="BG58" s="25">
        <v>0</v>
      </c>
      <c r="BH58" s="25">
        <v>0</v>
      </c>
      <c r="BI58" s="25">
        <v>0</v>
      </c>
      <c r="BJ58" s="25">
        <v>0</v>
      </c>
      <c r="BK58" s="25">
        <v>0</v>
      </c>
    </row>
    <row r="59" spans="1:63">
      <c r="A59" s="22" t="s">
        <v>85</v>
      </c>
      <c r="B59" s="25">
        <v>0</v>
      </c>
      <c r="C59" s="25">
        <v>0</v>
      </c>
      <c r="D59" s="25">
        <v>0</v>
      </c>
      <c r="E59" s="25">
        <v>0</v>
      </c>
      <c r="F59" s="25">
        <v>0</v>
      </c>
      <c r="G59" s="25">
        <v>0</v>
      </c>
      <c r="H59" s="25">
        <v>0</v>
      </c>
      <c r="I59" s="10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>
        <v>0</v>
      </c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5">
        <v>0</v>
      </c>
      <c r="AB59" s="25">
        <v>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25">
        <v>0</v>
      </c>
      <c r="AW59" s="25">
        <v>0</v>
      </c>
      <c r="AX59" s="25">
        <v>0</v>
      </c>
      <c r="AY59" s="25">
        <v>0</v>
      </c>
      <c r="AZ59" s="25">
        <v>0</v>
      </c>
      <c r="BA59" s="25">
        <v>0</v>
      </c>
      <c r="BB59" s="25">
        <v>0</v>
      </c>
      <c r="BC59" s="25">
        <v>0</v>
      </c>
      <c r="BD59" s="25">
        <v>0</v>
      </c>
      <c r="BE59" s="25">
        <v>0</v>
      </c>
      <c r="BF59" s="25">
        <v>0</v>
      </c>
      <c r="BG59" s="25">
        <v>0</v>
      </c>
      <c r="BH59" s="25">
        <v>0</v>
      </c>
      <c r="BI59" s="25">
        <v>81</v>
      </c>
      <c r="BJ59" s="25">
        <v>0</v>
      </c>
      <c r="BK59" s="25">
        <v>0</v>
      </c>
    </row>
    <row r="60" spans="1:63">
      <c r="A60" s="90" t="s">
        <v>127</v>
      </c>
      <c r="B60" s="20">
        <v>1134128.75</v>
      </c>
      <c r="C60" s="20">
        <v>200487.81</v>
      </c>
      <c r="D60" s="20">
        <v>250573.46</v>
      </c>
      <c r="E60" s="19">
        <v>596732.67000000004</v>
      </c>
      <c r="F60" s="19">
        <v>91050.36</v>
      </c>
      <c r="G60" s="19">
        <v>605721.41</v>
      </c>
      <c r="H60" s="19">
        <v>167148.35</v>
      </c>
      <c r="I60" s="26">
        <v>1284768.7</v>
      </c>
      <c r="J60" s="25">
        <v>82311.03</v>
      </c>
      <c r="K60" s="25">
        <v>503235.42</v>
      </c>
      <c r="L60" s="25">
        <v>735053.44</v>
      </c>
      <c r="M60" s="25">
        <v>0</v>
      </c>
      <c r="N60" s="25">
        <v>545339.32999999996</v>
      </c>
      <c r="O60" s="25">
        <v>41287.68</v>
      </c>
      <c r="P60" s="25">
        <v>766169.66</v>
      </c>
      <c r="Q60" s="25">
        <v>215665.15</v>
      </c>
      <c r="R60" s="25">
        <v>419806.53</v>
      </c>
      <c r="S60" s="25">
        <v>48272.4</v>
      </c>
      <c r="T60" s="25">
        <v>655756.55000000005</v>
      </c>
      <c r="U60" s="25">
        <v>172999.51</v>
      </c>
      <c r="V60" s="25">
        <v>361624.84</v>
      </c>
      <c r="W60" s="25">
        <v>32855.35</v>
      </c>
      <c r="X60" s="25">
        <v>132527.74</v>
      </c>
      <c r="Y60" s="25">
        <v>549866.39</v>
      </c>
      <c r="Z60" s="25">
        <v>656948.02</v>
      </c>
      <c r="AA60" s="25">
        <v>80727.23</v>
      </c>
      <c r="AB60" s="25">
        <v>0</v>
      </c>
      <c r="AC60" s="25">
        <v>0</v>
      </c>
      <c r="AD60" s="25">
        <v>0</v>
      </c>
      <c r="AE60" s="25">
        <v>0</v>
      </c>
      <c r="AF60" s="25">
        <v>0</v>
      </c>
      <c r="AG60" s="25">
        <v>0</v>
      </c>
      <c r="AH60" s="25">
        <v>0</v>
      </c>
      <c r="AI60" s="25">
        <v>0</v>
      </c>
      <c r="AJ60" s="25">
        <v>0</v>
      </c>
      <c r="AK60" s="25">
        <v>0</v>
      </c>
      <c r="AL60" s="25">
        <v>0</v>
      </c>
      <c r="AM60" s="25">
        <v>0</v>
      </c>
      <c r="AN60" s="25">
        <v>0</v>
      </c>
      <c r="AO60" s="25">
        <v>0</v>
      </c>
      <c r="AP60" s="25">
        <v>0</v>
      </c>
      <c r="AQ60" s="25">
        <v>0</v>
      </c>
      <c r="AR60" s="25">
        <v>0</v>
      </c>
      <c r="AS60" s="25">
        <v>85801.43</v>
      </c>
      <c r="AT60" s="25">
        <v>353175.48</v>
      </c>
      <c r="AU60" s="25">
        <v>0</v>
      </c>
      <c r="AV60" s="25">
        <v>364353.13</v>
      </c>
      <c r="AW60" s="25">
        <v>154981.65</v>
      </c>
      <c r="AX60" s="25">
        <v>0</v>
      </c>
      <c r="AY60" s="25">
        <v>0</v>
      </c>
      <c r="AZ60" s="25">
        <v>371414.48</v>
      </c>
      <c r="BA60" s="25">
        <v>0</v>
      </c>
      <c r="BB60" s="25">
        <v>0</v>
      </c>
      <c r="BC60" s="25">
        <v>0</v>
      </c>
      <c r="BD60" s="25">
        <v>369813</v>
      </c>
      <c r="BE60" s="25">
        <v>161129</v>
      </c>
      <c r="BF60" s="25">
        <v>0</v>
      </c>
      <c r="BG60" s="25">
        <v>0</v>
      </c>
      <c r="BH60" s="36">
        <v>0</v>
      </c>
      <c r="BI60" s="36">
        <v>0</v>
      </c>
      <c r="BJ60" s="36">
        <v>370225</v>
      </c>
      <c r="BK60" s="36">
        <v>0</v>
      </c>
    </row>
    <row r="61" spans="1:63">
      <c r="A61" s="37" t="s">
        <v>128</v>
      </c>
      <c r="B61" s="36">
        <v>0</v>
      </c>
      <c r="C61" s="36">
        <v>0</v>
      </c>
      <c r="D61" s="36">
        <v>0</v>
      </c>
      <c r="E61" s="36">
        <v>0</v>
      </c>
      <c r="F61" s="36">
        <v>0</v>
      </c>
      <c r="G61" s="36">
        <v>0</v>
      </c>
      <c r="H61" s="36">
        <v>0</v>
      </c>
      <c r="I61" s="107">
        <v>0</v>
      </c>
      <c r="J61" s="36">
        <v>0</v>
      </c>
      <c r="K61" s="36">
        <v>0</v>
      </c>
      <c r="L61" s="36">
        <v>0</v>
      </c>
      <c r="M61" s="36">
        <v>0</v>
      </c>
      <c r="N61" s="36">
        <v>0</v>
      </c>
      <c r="O61" s="36">
        <v>0</v>
      </c>
      <c r="P61" s="36">
        <v>0</v>
      </c>
      <c r="Q61" s="36">
        <v>0</v>
      </c>
      <c r="R61" s="36">
        <v>0</v>
      </c>
      <c r="S61" s="36">
        <v>0</v>
      </c>
      <c r="T61" s="36">
        <v>0</v>
      </c>
      <c r="U61" s="36">
        <v>0</v>
      </c>
      <c r="V61" s="36">
        <v>0</v>
      </c>
      <c r="W61" s="36">
        <v>0</v>
      </c>
      <c r="X61" s="36">
        <v>0</v>
      </c>
      <c r="Y61" s="36">
        <v>0</v>
      </c>
      <c r="Z61" s="36">
        <v>0</v>
      </c>
      <c r="AA61" s="36">
        <v>0</v>
      </c>
      <c r="AB61" s="36">
        <v>0</v>
      </c>
      <c r="AC61" s="36">
        <v>0</v>
      </c>
      <c r="AD61" s="36">
        <v>0</v>
      </c>
      <c r="AE61" s="36">
        <v>0</v>
      </c>
      <c r="AF61" s="36">
        <v>0</v>
      </c>
      <c r="AG61" s="36">
        <v>0</v>
      </c>
      <c r="AH61" s="36">
        <v>0</v>
      </c>
      <c r="AI61" s="36">
        <v>0</v>
      </c>
      <c r="AJ61" s="36">
        <v>0</v>
      </c>
      <c r="AK61" s="36">
        <v>0</v>
      </c>
      <c r="AL61" s="36">
        <v>0</v>
      </c>
      <c r="AM61" s="36">
        <v>0</v>
      </c>
      <c r="AN61" s="36">
        <v>0</v>
      </c>
      <c r="AO61" s="36">
        <v>0</v>
      </c>
      <c r="AP61" s="36">
        <v>0</v>
      </c>
      <c r="AQ61" s="36">
        <v>0</v>
      </c>
      <c r="AR61" s="36">
        <v>0</v>
      </c>
      <c r="AS61" s="36">
        <v>0</v>
      </c>
      <c r="AT61" s="36">
        <v>0</v>
      </c>
      <c r="AU61" s="36">
        <v>0</v>
      </c>
      <c r="AV61" s="36">
        <v>0</v>
      </c>
      <c r="AW61" s="36">
        <v>0</v>
      </c>
      <c r="AX61" s="36">
        <v>0</v>
      </c>
      <c r="AY61" s="36">
        <v>0</v>
      </c>
      <c r="AZ61" s="36">
        <v>0</v>
      </c>
      <c r="BA61" s="36">
        <v>0</v>
      </c>
      <c r="BB61" s="36">
        <v>0</v>
      </c>
      <c r="BC61" s="36">
        <v>0</v>
      </c>
      <c r="BD61" s="36">
        <v>0</v>
      </c>
      <c r="BE61" s="36">
        <v>0</v>
      </c>
      <c r="BF61" s="36">
        <v>0</v>
      </c>
      <c r="BG61" s="36">
        <v>0</v>
      </c>
      <c r="BH61" s="38">
        <v>0</v>
      </c>
      <c r="BI61" s="38">
        <v>0</v>
      </c>
      <c r="BJ61" s="38">
        <v>0</v>
      </c>
      <c r="BK61" s="38">
        <v>0</v>
      </c>
    </row>
    <row r="62" spans="1:63">
      <c r="A62" s="39" t="s">
        <v>100</v>
      </c>
      <c r="B62" s="40">
        <v>0</v>
      </c>
      <c r="C62" s="40">
        <v>0</v>
      </c>
      <c r="D62" s="40">
        <v>0</v>
      </c>
      <c r="E62" s="40">
        <v>0</v>
      </c>
      <c r="F62" s="40">
        <v>0</v>
      </c>
      <c r="G62" s="40">
        <v>0</v>
      </c>
      <c r="H62" s="40">
        <v>0</v>
      </c>
      <c r="I62" s="108">
        <v>0</v>
      </c>
      <c r="J62" s="38">
        <v>0</v>
      </c>
      <c r="K62" s="38">
        <v>0</v>
      </c>
      <c r="L62" s="38">
        <v>21753.200000000001</v>
      </c>
      <c r="M62" s="38">
        <v>0</v>
      </c>
      <c r="N62" s="38">
        <v>0</v>
      </c>
      <c r="O62" s="38">
        <v>0</v>
      </c>
      <c r="P62" s="38">
        <v>39841.440000000002</v>
      </c>
      <c r="Q62" s="38">
        <v>0</v>
      </c>
      <c r="R62" s="38">
        <v>0</v>
      </c>
      <c r="S62" s="38">
        <v>0</v>
      </c>
      <c r="T62" s="38">
        <v>25528.86</v>
      </c>
      <c r="U62" s="38">
        <v>28729.48</v>
      </c>
      <c r="V62" s="38">
        <v>0</v>
      </c>
      <c r="W62" s="38">
        <v>0</v>
      </c>
      <c r="X62" s="38">
        <v>0</v>
      </c>
      <c r="Y62" s="38">
        <v>0</v>
      </c>
      <c r="Z62" s="38">
        <v>0</v>
      </c>
      <c r="AA62" s="38">
        <v>112351.03</v>
      </c>
      <c r="AB62" s="38">
        <v>60708.6</v>
      </c>
      <c r="AC62" s="38">
        <v>26488.84</v>
      </c>
      <c r="AD62" s="38">
        <v>0</v>
      </c>
      <c r="AE62" s="38">
        <v>0</v>
      </c>
      <c r="AF62" s="38">
        <v>118583.24</v>
      </c>
      <c r="AG62" s="38">
        <v>0</v>
      </c>
      <c r="AH62" s="38">
        <v>0</v>
      </c>
      <c r="AI62" s="38">
        <v>0</v>
      </c>
      <c r="AJ62" s="38">
        <v>0</v>
      </c>
      <c r="AK62" s="38">
        <v>0</v>
      </c>
      <c r="AL62" s="38">
        <v>0</v>
      </c>
      <c r="AM62" s="38">
        <v>0</v>
      </c>
      <c r="AN62" s="38">
        <v>0</v>
      </c>
      <c r="AO62" s="38">
        <v>0</v>
      </c>
      <c r="AP62" s="38">
        <v>0</v>
      </c>
      <c r="AQ62" s="38">
        <v>0</v>
      </c>
      <c r="AR62" s="38">
        <v>0</v>
      </c>
      <c r="AS62" s="38">
        <v>0</v>
      </c>
      <c r="AT62" s="38">
        <v>0</v>
      </c>
      <c r="AU62" s="38">
        <v>0</v>
      </c>
      <c r="AV62" s="38">
        <v>0</v>
      </c>
      <c r="AW62" s="38">
        <v>0</v>
      </c>
      <c r="AX62" s="38">
        <v>0</v>
      </c>
      <c r="AY62" s="38">
        <v>0</v>
      </c>
      <c r="AZ62" s="38">
        <v>0</v>
      </c>
      <c r="BA62" s="38">
        <v>0</v>
      </c>
      <c r="BB62" s="38">
        <v>0</v>
      </c>
      <c r="BC62" s="38">
        <v>0</v>
      </c>
      <c r="BD62" s="38">
        <v>0</v>
      </c>
      <c r="BE62" s="38">
        <v>0</v>
      </c>
      <c r="BF62" s="38">
        <v>0</v>
      </c>
      <c r="BG62" s="38">
        <v>0</v>
      </c>
      <c r="BH62" s="25">
        <v>0</v>
      </c>
      <c r="BI62" s="25">
        <v>0</v>
      </c>
      <c r="BJ62" s="25">
        <v>0</v>
      </c>
      <c r="BK62" s="25">
        <v>0</v>
      </c>
    </row>
    <row r="63" spans="1:63">
      <c r="A63" s="22" t="s">
        <v>129</v>
      </c>
      <c r="B63" s="20">
        <v>0</v>
      </c>
      <c r="C63" s="20">
        <v>0</v>
      </c>
      <c r="D63" s="20">
        <v>0</v>
      </c>
      <c r="E63" s="20">
        <v>0</v>
      </c>
      <c r="F63" s="20">
        <v>0</v>
      </c>
      <c r="G63" s="20">
        <v>0</v>
      </c>
      <c r="H63" s="20">
        <v>0</v>
      </c>
      <c r="I63" s="106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15633.72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5">
        <v>0</v>
      </c>
      <c r="AB63" s="25">
        <v>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5">
        <v>0</v>
      </c>
      <c r="AT63" s="25">
        <v>0</v>
      </c>
      <c r="AU63" s="25">
        <v>0</v>
      </c>
      <c r="AV63" s="25">
        <v>0</v>
      </c>
      <c r="AW63" s="25">
        <v>0</v>
      </c>
      <c r="AX63" s="25">
        <v>0</v>
      </c>
      <c r="AY63" s="25">
        <v>0</v>
      </c>
      <c r="AZ63" s="25">
        <v>0</v>
      </c>
      <c r="BA63" s="25">
        <v>0</v>
      </c>
      <c r="BB63" s="25">
        <v>0</v>
      </c>
      <c r="BC63" s="25">
        <v>0</v>
      </c>
      <c r="BD63" s="25">
        <v>0</v>
      </c>
      <c r="BE63" s="25">
        <v>0</v>
      </c>
      <c r="BF63" s="25">
        <v>0</v>
      </c>
      <c r="BG63" s="25">
        <v>0</v>
      </c>
      <c r="BH63" s="25">
        <v>0</v>
      </c>
      <c r="BI63" s="25">
        <v>0</v>
      </c>
      <c r="BJ63" s="25">
        <v>0</v>
      </c>
      <c r="BK63" s="25">
        <v>0</v>
      </c>
    </row>
    <row r="64" spans="1:63">
      <c r="A64" s="22" t="s">
        <v>41</v>
      </c>
      <c r="B64" s="20">
        <v>0</v>
      </c>
      <c r="C64" s="20">
        <v>653772.65</v>
      </c>
      <c r="D64" s="20">
        <v>873992.02</v>
      </c>
      <c r="E64" s="20">
        <v>0</v>
      </c>
      <c r="F64" s="20">
        <v>0</v>
      </c>
      <c r="G64" s="20">
        <v>0</v>
      </c>
      <c r="H64" s="20">
        <v>425111.68</v>
      </c>
      <c r="I64" s="106">
        <v>0</v>
      </c>
      <c r="J64" s="25">
        <v>0</v>
      </c>
      <c r="K64" s="25">
        <v>0</v>
      </c>
      <c r="L64" s="25">
        <v>1099363.95</v>
      </c>
      <c r="M64" s="25">
        <v>0</v>
      </c>
      <c r="N64" s="25">
        <v>162610.12</v>
      </c>
      <c r="O64" s="25">
        <v>0</v>
      </c>
      <c r="P64" s="25">
        <v>367498.06</v>
      </c>
      <c r="Q64" s="25">
        <v>606086.34</v>
      </c>
      <c r="R64" s="25">
        <v>513234.84</v>
      </c>
      <c r="S64" s="25">
        <v>298893.92</v>
      </c>
      <c r="T64" s="25">
        <v>0</v>
      </c>
      <c r="U64" s="25">
        <v>464778.48</v>
      </c>
      <c r="V64" s="25">
        <v>984630.35</v>
      </c>
      <c r="W64" s="25">
        <v>0</v>
      </c>
      <c r="X64" s="25">
        <v>0</v>
      </c>
      <c r="Y64" s="25">
        <v>477457.22</v>
      </c>
      <c r="Z64" s="25">
        <v>2165203.2799999998</v>
      </c>
      <c r="AA64" s="25">
        <v>870056.18</v>
      </c>
      <c r="AB64" s="25">
        <v>876936.89</v>
      </c>
      <c r="AC64" s="25">
        <v>3330199.12</v>
      </c>
      <c r="AD64" s="25">
        <v>788345.01</v>
      </c>
      <c r="AE64" s="25">
        <v>1083987.05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515578.49</v>
      </c>
      <c r="AN64" s="25">
        <v>0</v>
      </c>
      <c r="AO64" s="25">
        <v>1166961.31</v>
      </c>
      <c r="AP64" s="25">
        <v>0</v>
      </c>
      <c r="AQ64" s="25">
        <v>396601.38</v>
      </c>
      <c r="AR64" s="25">
        <v>0</v>
      </c>
      <c r="AS64" s="25">
        <v>0</v>
      </c>
      <c r="AT64" s="25">
        <v>757634.88</v>
      </c>
      <c r="AU64" s="25">
        <v>0</v>
      </c>
      <c r="AV64" s="25">
        <v>0</v>
      </c>
      <c r="AW64" s="25">
        <v>438616.32000000001</v>
      </c>
      <c r="AX64" s="25">
        <v>2255647.2799999998</v>
      </c>
      <c r="AY64" s="25">
        <v>0</v>
      </c>
      <c r="AZ64" s="25">
        <v>976147.7</v>
      </c>
      <c r="BA64" s="25">
        <v>0</v>
      </c>
      <c r="BB64" s="25">
        <v>508808</v>
      </c>
      <c r="BC64" s="25">
        <v>0</v>
      </c>
      <c r="BD64" s="25">
        <v>753357</v>
      </c>
      <c r="BE64" s="25">
        <v>0</v>
      </c>
      <c r="BF64" s="25">
        <v>0</v>
      </c>
      <c r="BG64" s="25">
        <v>0</v>
      </c>
      <c r="BH64" s="25">
        <v>919741</v>
      </c>
      <c r="BI64" s="25">
        <v>0</v>
      </c>
      <c r="BJ64" s="25">
        <v>581166</v>
      </c>
      <c r="BK64" s="25">
        <v>348840</v>
      </c>
    </row>
    <row r="65" spans="1:63">
      <c r="A65" s="22" t="s">
        <v>86</v>
      </c>
      <c r="B65" s="20">
        <v>0</v>
      </c>
      <c r="C65" s="20">
        <v>0</v>
      </c>
      <c r="D65" s="20">
        <v>0</v>
      </c>
      <c r="E65" s="20">
        <v>197984.17</v>
      </c>
      <c r="F65" s="20">
        <v>620088.66</v>
      </c>
      <c r="G65" s="20">
        <v>0</v>
      </c>
      <c r="H65" s="20">
        <v>310029.89</v>
      </c>
      <c r="I65" s="106">
        <v>0</v>
      </c>
      <c r="J65" s="25">
        <v>0</v>
      </c>
      <c r="K65" s="25">
        <v>0</v>
      </c>
      <c r="L65" s="25">
        <v>43384.800000000003</v>
      </c>
      <c r="M65" s="25">
        <v>183883.62</v>
      </c>
      <c r="N65" s="25">
        <v>0</v>
      </c>
      <c r="O65" s="25">
        <v>0</v>
      </c>
      <c r="P65" s="25">
        <v>361440.74</v>
      </c>
      <c r="Q65" s="25">
        <v>841524.42</v>
      </c>
      <c r="R65" s="25">
        <v>0</v>
      </c>
      <c r="S65" s="25">
        <v>1131728.24</v>
      </c>
      <c r="T65" s="25">
        <v>0</v>
      </c>
      <c r="U65" s="25">
        <v>482220.05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5">
        <v>0</v>
      </c>
      <c r="AB65" s="25">
        <v>400781.87</v>
      </c>
      <c r="AC65" s="25">
        <v>637648.06000000006</v>
      </c>
      <c r="AD65" s="25">
        <v>0</v>
      </c>
      <c r="AE65" s="25">
        <v>1019766.79</v>
      </c>
      <c r="AF65" s="25">
        <v>494235.06</v>
      </c>
      <c r="AG65" s="25">
        <v>422674.65</v>
      </c>
      <c r="AH65" s="25">
        <v>69960.78</v>
      </c>
      <c r="AI65" s="25">
        <v>0</v>
      </c>
      <c r="AJ65" s="25">
        <v>0</v>
      </c>
      <c r="AK65" s="25">
        <v>0</v>
      </c>
      <c r="AL65" s="25">
        <v>0</v>
      </c>
      <c r="AM65" s="25">
        <v>239049.60000000001</v>
      </c>
      <c r="AN65" s="25">
        <v>0</v>
      </c>
      <c r="AO65" s="25">
        <v>0</v>
      </c>
      <c r="AP65" s="25">
        <v>977273.89</v>
      </c>
      <c r="AQ65" s="25">
        <v>583321.57999999996</v>
      </c>
      <c r="AR65" s="25">
        <v>389528.9</v>
      </c>
      <c r="AS65" s="25">
        <v>0</v>
      </c>
      <c r="AT65" s="25">
        <v>0</v>
      </c>
      <c r="AU65" s="25">
        <v>0</v>
      </c>
      <c r="AV65" s="25">
        <v>0</v>
      </c>
      <c r="AW65" s="25">
        <v>0</v>
      </c>
      <c r="AX65" s="25">
        <v>0</v>
      </c>
      <c r="AY65" s="25">
        <v>0</v>
      </c>
      <c r="AZ65" s="25">
        <v>162503.42000000001</v>
      </c>
      <c r="BA65" s="25">
        <v>0</v>
      </c>
      <c r="BB65" s="25">
        <v>0</v>
      </c>
      <c r="BC65" s="25">
        <v>160089</v>
      </c>
      <c r="BD65" s="25">
        <v>0</v>
      </c>
      <c r="BE65" s="25">
        <v>0</v>
      </c>
      <c r="BF65" s="25">
        <v>0</v>
      </c>
      <c r="BG65" s="25">
        <v>0</v>
      </c>
      <c r="BH65" s="25">
        <v>0</v>
      </c>
      <c r="BI65" s="25">
        <v>0</v>
      </c>
      <c r="BJ65" s="25">
        <v>0</v>
      </c>
      <c r="BK65" s="25">
        <v>0</v>
      </c>
    </row>
    <row r="66" spans="1:63">
      <c r="A66" s="90" t="s">
        <v>52</v>
      </c>
      <c r="B66" s="20">
        <v>0</v>
      </c>
      <c r="C66" s="20">
        <v>0</v>
      </c>
      <c r="D66" s="20">
        <v>0</v>
      </c>
      <c r="E66" s="20">
        <v>0</v>
      </c>
      <c r="F66" s="20">
        <v>0</v>
      </c>
      <c r="G66" s="20">
        <v>0</v>
      </c>
      <c r="H66" s="20">
        <v>0</v>
      </c>
      <c r="I66" s="26">
        <v>0</v>
      </c>
      <c r="J66" s="25">
        <v>0</v>
      </c>
      <c r="K66" s="25">
        <v>0</v>
      </c>
      <c r="L66" s="25">
        <v>35100</v>
      </c>
      <c r="M66" s="25">
        <v>70200</v>
      </c>
      <c r="N66" s="25">
        <v>0</v>
      </c>
      <c r="O66" s="25">
        <v>35100</v>
      </c>
      <c r="P66" s="25">
        <v>0</v>
      </c>
      <c r="Q66" s="25">
        <v>0</v>
      </c>
      <c r="R66" s="25">
        <v>0</v>
      </c>
      <c r="S66" s="25">
        <v>0</v>
      </c>
      <c r="T66" s="25">
        <v>0</v>
      </c>
      <c r="U66" s="25">
        <v>0</v>
      </c>
      <c r="V66" s="25">
        <v>0</v>
      </c>
      <c r="W66" s="25">
        <v>0</v>
      </c>
      <c r="X66" s="25">
        <v>0</v>
      </c>
      <c r="Y66" s="25">
        <v>0</v>
      </c>
      <c r="Z66" s="25">
        <v>34101</v>
      </c>
      <c r="AA66" s="25">
        <v>0</v>
      </c>
      <c r="AB66" s="25">
        <v>32956.879999999997</v>
      </c>
      <c r="AC66" s="25">
        <v>30920.18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25">
        <v>0</v>
      </c>
      <c r="AJ66" s="25">
        <v>0</v>
      </c>
      <c r="AK66" s="25">
        <v>0</v>
      </c>
      <c r="AL66" s="25">
        <v>0</v>
      </c>
      <c r="AM66" s="25">
        <v>0</v>
      </c>
      <c r="AN66" s="25">
        <v>0</v>
      </c>
      <c r="AO66" s="25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25">
        <v>0</v>
      </c>
      <c r="AW66" s="25">
        <v>0</v>
      </c>
      <c r="AX66" s="25">
        <v>0</v>
      </c>
      <c r="AY66" s="25">
        <v>0</v>
      </c>
      <c r="AZ66" s="25">
        <v>0</v>
      </c>
      <c r="BA66" s="25">
        <v>0</v>
      </c>
      <c r="BB66" s="25">
        <v>0</v>
      </c>
      <c r="BC66" s="25">
        <v>0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</v>
      </c>
    </row>
    <row r="67" spans="1:63">
      <c r="A67" s="22" t="s">
        <v>87</v>
      </c>
      <c r="B67" s="25">
        <v>0</v>
      </c>
      <c r="C67" s="25">
        <v>0</v>
      </c>
      <c r="D67" s="25">
        <v>0</v>
      </c>
      <c r="E67" s="25">
        <v>0</v>
      </c>
      <c r="F67" s="25">
        <v>0</v>
      </c>
      <c r="G67" s="25">
        <v>0</v>
      </c>
      <c r="H67" s="25">
        <v>0</v>
      </c>
      <c r="I67" s="105">
        <v>0</v>
      </c>
      <c r="J67" s="25">
        <v>0</v>
      </c>
      <c r="K67" s="25">
        <v>0</v>
      </c>
      <c r="L67" s="25">
        <v>0</v>
      </c>
      <c r="M67" s="25">
        <v>0</v>
      </c>
      <c r="N67" s="25">
        <v>0</v>
      </c>
      <c r="O67" s="25">
        <v>0</v>
      </c>
      <c r="P67" s="25">
        <v>0</v>
      </c>
      <c r="Q67" s="25">
        <v>0</v>
      </c>
      <c r="R67" s="25">
        <v>0</v>
      </c>
      <c r="S67" s="25">
        <v>0</v>
      </c>
      <c r="T67" s="25">
        <v>0</v>
      </c>
      <c r="U67" s="25">
        <v>0</v>
      </c>
      <c r="V67" s="25">
        <v>0</v>
      </c>
      <c r="W67" s="25">
        <v>0</v>
      </c>
      <c r="X67" s="25">
        <v>0</v>
      </c>
      <c r="Y67" s="25">
        <v>0</v>
      </c>
      <c r="Z67" s="25">
        <v>0</v>
      </c>
      <c r="AA67" s="25">
        <v>0</v>
      </c>
      <c r="AB67" s="25">
        <v>0</v>
      </c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25">
        <v>0</v>
      </c>
      <c r="AJ67" s="25">
        <v>0</v>
      </c>
      <c r="AK67" s="25">
        <v>0</v>
      </c>
      <c r="AL67" s="25">
        <v>0</v>
      </c>
      <c r="AM67" s="25">
        <v>0</v>
      </c>
      <c r="AN67" s="25">
        <v>0</v>
      </c>
      <c r="AO67" s="25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25">
        <v>0</v>
      </c>
      <c r="AW67" s="25">
        <v>0</v>
      </c>
      <c r="AX67" s="25">
        <v>0</v>
      </c>
      <c r="AY67" s="25">
        <v>0</v>
      </c>
      <c r="AZ67" s="25">
        <v>0</v>
      </c>
      <c r="BA67" s="25">
        <v>0</v>
      </c>
      <c r="BB67" s="25">
        <v>0</v>
      </c>
      <c r="BC67" s="25">
        <v>0</v>
      </c>
      <c r="BD67" s="25">
        <v>0</v>
      </c>
      <c r="BE67" s="25">
        <v>0</v>
      </c>
      <c r="BF67" s="25">
        <v>0</v>
      </c>
      <c r="BG67" s="25">
        <v>0</v>
      </c>
      <c r="BH67" s="26">
        <v>0</v>
      </c>
      <c r="BI67" s="26">
        <v>0</v>
      </c>
      <c r="BJ67" s="26">
        <v>0</v>
      </c>
      <c r="BK67" s="26">
        <v>0</v>
      </c>
    </row>
    <row r="68" spans="1:63">
      <c r="A68" s="37" t="s">
        <v>101</v>
      </c>
      <c r="B68" s="27">
        <v>0</v>
      </c>
      <c r="C68" s="27">
        <v>0</v>
      </c>
      <c r="D68" s="27">
        <v>0</v>
      </c>
      <c r="E68" s="27">
        <v>172339.85</v>
      </c>
      <c r="F68" s="27">
        <v>0</v>
      </c>
      <c r="G68" s="27">
        <v>0</v>
      </c>
      <c r="H68" s="27">
        <v>0</v>
      </c>
      <c r="I68" s="106">
        <v>0</v>
      </c>
      <c r="J68" s="26">
        <v>0</v>
      </c>
      <c r="K68" s="26">
        <v>0</v>
      </c>
      <c r="L68" s="26">
        <v>0</v>
      </c>
      <c r="M68" s="26">
        <v>0</v>
      </c>
      <c r="N68" s="26">
        <v>0</v>
      </c>
      <c r="O68" s="26">
        <v>0</v>
      </c>
      <c r="P68" s="26">
        <v>0</v>
      </c>
      <c r="Q68" s="26">
        <v>0</v>
      </c>
      <c r="R68" s="26">
        <v>97990.5</v>
      </c>
      <c r="S68" s="26">
        <v>0</v>
      </c>
      <c r="T68" s="26">
        <v>0</v>
      </c>
      <c r="U68" s="26">
        <v>0</v>
      </c>
      <c r="V68" s="26">
        <v>0</v>
      </c>
      <c r="W68" s="26">
        <v>0</v>
      </c>
      <c r="X68" s="26">
        <v>0</v>
      </c>
      <c r="Y68" s="26">
        <v>0</v>
      </c>
      <c r="Z68" s="26">
        <v>0</v>
      </c>
      <c r="AA68" s="26">
        <v>0</v>
      </c>
      <c r="AB68" s="26">
        <v>0</v>
      </c>
      <c r="AC68" s="26">
        <v>0</v>
      </c>
      <c r="AD68" s="26">
        <v>0</v>
      </c>
      <c r="AE68" s="26">
        <v>0</v>
      </c>
      <c r="AF68" s="26">
        <v>6454.97</v>
      </c>
      <c r="AG68" s="26">
        <v>0</v>
      </c>
      <c r="AH68" s="26">
        <v>0</v>
      </c>
      <c r="AI68" s="26">
        <v>0</v>
      </c>
      <c r="AJ68" s="26">
        <v>0</v>
      </c>
      <c r="AK68" s="26">
        <v>2014.5</v>
      </c>
      <c r="AL68" s="26">
        <v>0</v>
      </c>
      <c r="AM68" s="26">
        <v>0</v>
      </c>
      <c r="AN68" s="26">
        <v>0</v>
      </c>
      <c r="AO68" s="26">
        <v>0</v>
      </c>
      <c r="AP68" s="26">
        <v>0</v>
      </c>
      <c r="AQ68" s="26">
        <v>660.78</v>
      </c>
      <c r="AR68" s="26">
        <v>0</v>
      </c>
      <c r="AS68" s="26">
        <v>0</v>
      </c>
      <c r="AT68" s="26">
        <v>0</v>
      </c>
      <c r="AU68" s="26">
        <v>0</v>
      </c>
      <c r="AV68" s="26">
        <v>0</v>
      </c>
      <c r="AW68" s="26">
        <v>0</v>
      </c>
      <c r="AX68" s="26">
        <v>0</v>
      </c>
      <c r="AY68" s="26">
        <v>0</v>
      </c>
      <c r="AZ68" s="26">
        <v>0</v>
      </c>
      <c r="BA68" s="26">
        <v>1218</v>
      </c>
      <c r="BB68" s="26">
        <v>0</v>
      </c>
      <c r="BC68" s="26">
        <v>0</v>
      </c>
      <c r="BD68" s="26">
        <v>0</v>
      </c>
      <c r="BE68" s="26">
        <v>0</v>
      </c>
      <c r="BF68" s="26">
        <v>0</v>
      </c>
      <c r="BG68" s="26">
        <v>0</v>
      </c>
      <c r="BH68" s="25">
        <v>0</v>
      </c>
      <c r="BI68" s="25">
        <v>0</v>
      </c>
      <c r="BJ68" s="25">
        <v>0</v>
      </c>
      <c r="BK68" s="25">
        <v>0</v>
      </c>
    </row>
    <row r="69" spans="1:63">
      <c r="A69" s="22" t="s">
        <v>130</v>
      </c>
      <c r="B69" s="20">
        <v>0</v>
      </c>
      <c r="C69" s="20">
        <v>0</v>
      </c>
      <c r="D69" s="20">
        <v>0</v>
      </c>
      <c r="E69" s="20">
        <v>0</v>
      </c>
      <c r="F69" s="20">
        <v>0</v>
      </c>
      <c r="G69" s="20">
        <v>0</v>
      </c>
      <c r="H69" s="20">
        <v>0</v>
      </c>
      <c r="I69" s="106">
        <v>0</v>
      </c>
      <c r="J69" s="25">
        <v>0</v>
      </c>
      <c r="K69" s="25">
        <v>0</v>
      </c>
      <c r="L69" s="25">
        <v>0</v>
      </c>
      <c r="M69" s="25">
        <v>0</v>
      </c>
      <c r="N69" s="25">
        <v>0</v>
      </c>
      <c r="O69" s="25">
        <v>0</v>
      </c>
      <c r="P69" s="25">
        <v>0</v>
      </c>
      <c r="Q69" s="25">
        <v>0</v>
      </c>
      <c r="R69" s="25">
        <v>43821.81</v>
      </c>
      <c r="S69" s="25">
        <v>0</v>
      </c>
      <c r="T69" s="25">
        <v>0</v>
      </c>
      <c r="U69" s="25">
        <v>0</v>
      </c>
      <c r="V69" s="25">
        <v>0</v>
      </c>
      <c r="W69" s="25">
        <v>0</v>
      </c>
      <c r="X69" s="25">
        <v>0</v>
      </c>
      <c r="Y69" s="25">
        <v>0</v>
      </c>
      <c r="Z69" s="25">
        <v>0</v>
      </c>
      <c r="AA69" s="25">
        <v>0</v>
      </c>
      <c r="AB69" s="25">
        <v>0</v>
      </c>
      <c r="AC69" s="25">
        <v>0</v>
      </c>
      <c r="AD69" s="25">
        <v>0</v>
      </c>
      <c r="AE69" s="25">
        <v>0</v>
      </c>
      <c r="AF69" s="25">
        <v>0</v>
      </c>
      <c r="AG69" s="25">
        <v>0</v>
      </c>
      <c r="AH69" s="25">
        <v>0</v>
      </c>
      <c r="AI69" s="25">
        <v>0</v>
      </c>
      <c r="AJ69" s="25">
        <v>0</v>
      </c>
      <c r="AK69" s="25">
        <v>0</v>
      </c>
      <c r="AL69" s="25">
        <v>0</v>
      </c>
      <c r="AM69" s="25">
        <v>0</v>
      </c>
      <c r="AN69" s="25">
        <v>0</v>
      </c>
      <c r="AO69" s="25">
        <v>0</v>
      </c>
      <c r="AP69" s="25"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v>0</v>
      </c>
      <c r="AV69" s="25">
        <v>0</v>
      </c>
      <c r="AW69" s="25">
        <v>0</v>
      </c>
      <c r="AX69" s="25">
        <v>0</v>
      </c>
      <c r="AY69" s="25">
        <v>0</v>
      </c>
      <c r="AZ69" s="25"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v>0</v>
      </c>
      <c r="BF69" s="25">
        <v>0</v>
      </c>
      <c r="BG69" s="25">
        <v>0</v>
      </c>
      <c r="BH69" s="25">
        <v>0</v>
      </c>
      <c r="BI69" s="25">
        <v>0</v>
      </c>
      <c r="BJ69" s="25">
        <v>0</v>
      </c>
      <c r="BK69" s="25">
        <v>0</v>
      </c>
    </row>
    <row r="70" spans="1:63">
      <c r="A70" s="22" t="s">
        <v>131</v>
      </c>
      <c r="B70" s="20">
        <v>0</v>
      </c>
      <c r="C70" s="20">
        <v>0</v>
      </c>
      <c r="D70" s="20">
        <v>0</v>
      </c>
      <c r="E70" s="20">
        <v>0</v>
      </c>
      <c r="F70" s="20">
        <v>0</v>
      </c>
      <c r="G70" s="20">
        <v>0</v>
      </c>
      <c r="H70" s="20">
        <v>0</v>
      </c>
      <c r="I70" s="106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>
        <v>0</v>
      </c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47477.34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5">
        <v>0</v>
      </c>
      <c r="AT70" s="25">
        <v>0</v>
      </c>
      <c r="AU70" s="25">
        <v>0</v>
      </c>
      <c r="AV70" s="25">
        <v>0</v>
      </c>
      <c r="AW70" s="25">
        <v>0</v>
      </c>
      <c r="AX70" s="25">
        <v>0</v>
      </c>
      <c r="AY70" s="25">
        <v>0</v>
      </c>
      <c r="AZ70" s="25">
        <v>0</v>
      </c>
      <c r="BA70" s="25">
        <v>0</v>
      </c>
      <c r="BB70" s="25">
        <v>0</v>
      </c>
      <c r="BC70" s="25">
        <v>0</v>
      </c>
      <c r="BD70" s="25">
        <v>0</v>
      </c>
      <c r="BE70" s="25">
        <v>0</v>
      </c>
      <c r="BF70" s="25">
        <v>0</v>
      </c>
      <c r="BG70" s="25">
        <v>0</v>
      </c>
      <c r="BH70" s="25">
        <v>0</v>
      </c>
      <c r="BI70" s="25">
        <v>0</v>
      </c>
      <c r="BJ70" s="25">
        <v>0</v>
      </c>
      <c r="BK70" s="25">
        <v>0</v>
      </c>
    </row>
    <row r="71" spans="1:63">
      <c r="A71" s="22" t="s">
        <v>89</v>
      </c>
      <c r="B71" s="20">
        <v>0</v>
      </c>
      <c r="C71" s="20">
        <v>0</v>
      </c>
      <c r="D71" s="20">
        <v>0</v>
      </c>
      <c r="E71" s="20">
        <v>0</v>
      </c>
      <c r="F71" s="19">
        <v>0</v>
      </c>
      <c r="G71" s="20">
        <v>39523.57</v>
      </c>
      <c r="H71" s="20">
        <v>0</v>
      </c>
      <c r="I71" s="106">
        <v>86106.09</v>
      </c>
      <c r="J71" s="25">
        <v>0</v>
      </c>
      <c r="K71" s="25">
        <v>0</v>
      </c>
      <c r="L71" s="25">
        <v>65254.8</v>
      </c>
      <c r="M71" s="25">
        <v>37684.82</v>
      </c>
      <c r="N71" s="25">
        <v>46012.88</v>
      </c>
      <c r="O71" s="25">
        <v>53999.58</v>
      </c>
      <c r="P71" s="25">
        <v>302457.89</v>
      </c>
      <c r="Q71" s="25">
        <v>104522.78</v>
      </c>
      <c r="R71" s="25">
        <v>144081.32</v>
      </c>
      <c r="S71" s="25">
        <v>0</v>
      </c>
      <c r="T71" s="25">
        <v>115966.63</v>
      </c>
      <c r="U71" s="25">
        <v>27510.79</v>
      </c>
      <c r="V71" s="25">
        <v>0</v>
      </c>
      <c r="W71" s="25">
        <v>49362.38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35717.79</v>
      </c>
      <c r="AG71" s="25">
        <v>70364.39</v>
      </c>
      <c r="AH71" s="25">
        <v>42951.73</v>
      </c>
      <c r="AI71" s="25">
        <v>0</v>
      </c>
      <c r="AJ71" s="25">
        <v>0</v>
      </c>
      <c r="AK71" s="25">
        <v>0</v>
      </c>
      <c r="AL71" s="25">
        <v>46657.23</v>
      </c>
      <c r="AM71" s="25">
        <v>87331.29</v>
      </c>
      <c r="AN71" s="25">
        <v>110052.01</v>
      </c>
      <c r="AO71" s="25">
        <v>0</v>
      </c>
      <c r="AP71" s="25">
        <v>121671.19</v>
      </c>
      <c r="AQ71" s="25">
        <v>0</v>
      </c>
      <c r="AR71" s="25">
        <v>94529.13</v>
      </c>
      <c r="AS71" s="25">
        <v>209029.93</v>
      </c>
      <c r="AT71" s="25">
        <v>103586.17</v>
      </c>
      <c r="AU71" s="25">
        <v>0</v>
      </c>
      <c r="AV71" s="25">
        <v>0</v>
      </c>
      <c r="AW71" s="25">
        <v>0</v>
      </c>
      <c r="AX71" s="25">
        <v>84417.59</v>
      </c>
      <c r="AY71" s="25">
        <v>97761.51</v>
      </c>
      <c r="AZ71" s="25">
        <v>0</v>
      </c>
      <c r="BA71" s="25">
        <v>43976</v>
      </c>
      <c r="BB71" s="25">
        <v>113821</v>
      </c>
      <c r="BC71" s="25">
        <v>0</v>
      </c>
      <c r="BD71" s="25">
        <v>0</v>
      </c>
      <c r="BE71" s="25">
        <v>0</v>
      </c>
      <c r="BF71" s="25">
        <v>0</v>
      </c>
      <c r="BG71" s="25">
        <v>55434</v>
      </c>
      <c r="BH71" s="25">
        <v>0</v>
      </c>
      <c r="BI71" s="25">
        <v>0</v>
      </c>
      <c r="BJ71" s="25">
        <v>87216</v>
      </c>
      <c r="BK71" s="25">
        <v>0</v>
      </c>
    </row>
    <row r="72" spans="1:63">
      <c r="A72" s="22" t="s">
        <v>34</v>
      </c>
      <c r="B72" s="20">
        <v>0</v>
      </c>
      <c r="C72" s="20">
        <v>0</v>
      </c>
      <c r="D72" s="20">
        <v>242304.13</v>
      </c>
      <c r="E72" s="20">
        <v>597169.24</v>
      </c>
      <c r="F72" s="19">
        <v>0</v>
      </c>
      <c r="G72" s="19">
        <v>0</v>
      </c>
      <c r="H72" s="19">
        <v>0</v>
      </c>
      <c r="I72" s="106">
        <v>0</v>
      </c>
      <c r="J72" s="25">
        <v>845309.65</v>
      </c>
      <c r="K72" s="25">
        <v>105530.75</v>
      </c>
      <c r="L72" s="25">
        <v>0</v>
      </c>
      <c r="M72" s="25">
        <v>295953.28999999998</v>
      </c>
      <c r="N72" s="25">
        <v>50099.65</v>
      </c>
      <c r="O72" s="25">
        <v>46082.58</v>
      </c>
      <c r="P72" s="25">
        <v>701701.33</v>
      </c>
      <c r="Q72" s="25">
        <v>292204.24</v>
      </c>
      <c r="R72" s="25">
        <v>0</v>
      </c>
      <c r="S72" s="25">
        <v>0</v>
      </c>
      <c r="T72" s="25">
        <v>0</v>
      </c>
      <c r="U72" s="25">
        <v>258176</v>
      </c>
      <c r="V72" s="25">
        <v>64598.879999999997</v>
      </c>
      <c r="W72" s="25">
        <v>42475.49</v>
      </c>
      <c r="X72" s="25">
        <v>326481.53000000003</v>
      </c>
      <c r="Y72" s="25">
        <v>177109.51</v>
      </c>
      <c r="Z72" s="25">
        <v>109223.83</v>
      </c>
      <c r="AA72" s="25">
        <v>0</v>
      </c>
      <c r="AB72" s="25">
        <v>126252.36</v>
      </c>
      <c r="AC72" s="25">
        <v>461825.55</v>
      </c>
      <c r="AD72" s="25">
        <v>375576.46</v>
      </c>
      <c r="AE72" s="25">
        <v>250590.55</v>
      </c>
      <c r="AF72" s="25">
        <v>0</v>
      </c>
      <c r="AG72" s="25">
        <v>0</v>
      </c>
      <c r="AH72" s="25">
        <v>0</v>
      </c>
      <c r="AI72" s="25">
        <v>0</v>
      </c>
      <c r="AJ72" s="25">
        <v>596869.94999999995</v>
      </c>
      <c r="AK72" s="25">
        <v>0</v>
      </c>
      <c r="AL72" s="25">
        <v>677769.22</v>
      </c>
      <c r="AM72" s="25">
        <v>0</v>
      </c>
      <c r="AN72" s="25">
        <v>0</v>
      </c>
      <c r="AO72" s="25">
        <v>0</v>
      </c>
      <c r="AP72" s="25">
        <v>0</v>
      </c>
      <c r="AQ72" s="25">
        <v>57977.39</v>
      </c>
      <c r="AR72" s="25">
        <v>0</v>
      </c>
      <c r="AS72" s="25">
        <v>0</v>
      </c>
      <c r="AT72" s="25">
        <v>594226.39</v>
      </c>
      <c r="AU72" s="25">
        <v>14857</v>
      </c>
      <c r="AV72" s="25">
        <v>413615.41</v>
      </c>
      <c r="AW72" s="25">
        <v>0</v>
      </c>
      <c r="AX72" s="25">
        <v>0</v>
      </c>
      <c r="AY72" s="25">
        <v>297094.12</v>
      </c>
      <c r="AZ72" s="25">
        <v>0</v>
      </c>
      <c r="BA72" s="25">
        <v>353883</v>
      </c>
      <c r="BB72" s="25">
        <v>261455</v>
      </c>
      <c r="BC72" s="25">
        <v>0</v>
      </c>
      <c r="BD72" s="25">
        <v>0</v>
      </c>
      <c r="BE72" s="25">
        <v>0</v>
      </c>
      <c r="BF72" s="25">
        <v>276202</v>
      </c>
      <c r="BG72" s="25">
        <v>0</v>
      </c>
      <c r="BH72" s="25">
        <v>578299</v>
      </c>
      <c r="BI72" s="25">
        <v>220629</v>
      </c>
      <c r="BJ72" s="25">
        <v>425639</v>
      </c>
      <c r="BK72" s="25">
        <v>35168</v>
      </c>
    </row>
    <row r="73" spans="1:63">
      <c r="A73" s="22" t="s">
        <v>35</v>
      </c>
      <c r="B73" s="20">
        <v>0</v>
      </c>
      <c r="C73" s="20">
        <v>0</v>
      </c>
      <c r="D73" s="20">
        <v>0</v>
      </c>
      <c r="E73" s="19">
        <v>0</v>
      </c>
      <c r="F73" s="20">
        <v>0</v>
      </c>
      <c r="G73" s="20">
        <v>29741.56</v>
      </c>
      <c r="H73" s="20">
        <v>0</v>
      </c>
      <c r="I73" s="26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>
        <v>0</v>
      </c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5">
        <v>0</v>
      </c>
      <c r="AT73" s="25">
        <v>0</v>
      </c>
      <c r="AU73" s="25">
        <v>0</v>
      </c>
      <c r="AV73" s="25">
        <v>0</v>
      </c>
      <c r="AW73" s="25">
        <v>0</v>
      </c>
      <c r="AX73" s="25">
        <v>0</v>
      </c>
      <c r="AY73" s="25">
        <v>0</v>
      </c>
      <c r="AZ73" s="25">
        <v>0</v>
      </c>
      <c r="BA73" s="25">
        <v>0</v>
      </c>
      <c r="BB73" s="25">
        <v>0</v>
      </c>
      <c r="BC73" s="25">
        <v>0</v>
      </c>
      <c r="BD73" s="25">
        <v>0</v>
      </c>
      <c r="BE73" s="25">
        <v>0</v>
      </c>
      <c r="BF73" s="25">
        <v>0</v>
      </c>
      <c r="BG73" s="25">
        <v>0</v>
      </c>
      <c r="BH73" s="25">
        <v>0</v>
      </c>
      <c r="BI73" s="25">
        <v>0</v>
      </c>
      <c r="BJ73" s="25">
        <v>0</v>
      </c>
      <c r="BK73" s="25">
        <v>0</v>
      </c>
    </row>
    <row r="74" spans="1:63">
      <c r="A74" s="22" t="s">
        <v>90</v>
      </c>
      <c r="B74" s="20">
        <v>0</v>
      </c>
      <c r="C74" s="20">
        <v>28440.84</v>
      </c>
      <c r="D74" s="20">
        <v>59176</v>
      </c>
      <c r="E74" s="19">
        <v>113833.96</v>
      </c>
      <c r="F74" s="19">
        <v>8446.08</v>
      </c>
      <c r="G74" s="19">
        <v>58614.96</v>
      </c>
      <c r="H74" s="19">
        <v>35399.949999999997</v>
      </c>
      <c r="I74" s="26">
        <v>52000.26</v>
      </c>
      <c r="J74" s="25">
        <v>95676.3</v>
      </c>
      <c r="K74" s="25">
        <v>19829.650000000001</v>
      </c>
      <c r="L74" s="25">
        <v>53674.32</v>
      </c>
      <c r="M74" s="25">
        <v>0</v>
      </c>
      <c r="N74" s="25">
        <v>50055.45</v>
      </c>
      <c r="O74" s="25">
        <v>0</v>
      </c>
      <c r="P74" s="25">
        <v>0</v>
      </c>
      <c r="Q74" s="25">
        <v>0</v>
      </c>
      <c r="R74" s="25">
        <v>0</v>
      </c>
      <c r="S74" s="25">
        <v>15355.74</v>
      </c>
      <c r="T74" s="25">
        <v>0</v>
      </c>
      <c r="U74" s="25">
        <v>0</v>
      </c>
      <c r="V74" s="25">
        <v>92421.119999999995</v>
      </c>
      <c r="W74" s="25">
        <v>0</v>
      </c>
      <c r="X74" s="25">
        <v>0</v>
      </c>
      <c r="Y74" s="25">
        <v>0</v>
      </c>
      <c r="Z74" s="25">
        <v>0</v>
      </c>
      <c r="AA74" s="25">
        <v>132940.74</v>
      </c>
      <c r="AB74" s="25">
        <v>0</v>
      </c>
      <c r="AC74" s="25">
        <v>0</v>
      </c>
      <c r="AD74" s="25">
        <v>0</v>
      </c>
      <c r="AE74" s="25">
        <v>0</v>
      </c>
      <c r="AF74" s="25">
        <v>0</v>
      </c>
      <c r="AG74" s="25">
        <v>557391.93999999994</v>
      </c>
      <c r="AH74" s="25">
        <v>0</v>
      </c>
      <c r="AI74" s="25">
        <v>0</v>
      </c>
      <c r="AJ74" s="25">
        <v>0</v>
      </c>
      <c r="AK74" s="25">
        <v>0</v>
      </c>
      <c r="AL74" s="25">
        <v>0</v>
      </c>
      <c r="AM74" s="25">
        <v>20335.5</v>
      </c>
      <c r="AN74" s="25">
        <v>0</v>
      </c>
      <c r="AO74" s="25">
        <v>0</v>
      </c>
      <c r="AP74" s="25">
        <v>0</v>
      </c>
      <c r="AQ74" s="25">
        <v>67291.740000000005</v>
      </c>
      <c r="AR74" s="25">
        <v>0</v>
      </c>
      <c r="AS74" s="25">
        <v>38059.17</v>
      </c>
      <c r="AT74" s="25">
        <v>0</v>
      </c>
      <c r="AU74" s="25">
        <v>0</v>
      </c>
      <c r="AV74" s="25">
        <v>0</v>
      </c>
      <c r="AW74" s="25">
        <v>0</v>
      </c>
      <c r="AX74" s="25">
        <v>0</v>
      </c>
      <c r="AY74" s="25">
        <v>0</v>
      </c>
      <c r="AZ74" s="25">
        <v>0</v>
      </c>
      <c r="BA74" s="25">
        <v>0</v>
      </c>
      <c r="BB74" s="25">
        <v>0</v>
      </c>
      <c r="BC74" s="25">
        <v>0</v>
      </c>
      <c r="BD74" s="25">
        <v>0</v>
      </c>
      <c r="BE74" s="25">
        <v>103801</v>
      </c>
      <c r="BF74" s="25">
        <v>0</v>
      </c>
      <c r="BG74" s="25">
        <v>15986</v>
      </c>
      <c r="BH74" s="20">
        <v>0</v>
      </c>
      <c r="BI74" s="20">
        <v>0</v>
      </c>
      <c r="BJ74" s="20">
        <v>0</v>
      </c>
      <c r="BK74" s="20">
        <v>0</v>
      </c>
    </row>
    <row r="75" spans="1:63">
      <c r="A75" s="109" t="s">
        <v>28</v>
      </c>
      <c r="B75" s="98">
        <v>0</v>
      </c>
      <c r="C75" s="98">
        <v>0</v>
      </c>
      <c r="D75" s="98">
        <v>0</v>
      </c>
      <c r="E75" s="98">
        <v>0</v>
      </c>
      <c r="F75" s="98">
        <v>0</v>
      </c>
      <c r="G75" s="98">
        <v>0</v>
      </c>
      <c r="H75" s="98">
        <v>0</v>
      </c>
      <c r="I75" s="98">
        <v>0</v>
      </c>
      <c r="J75" s="98">
        <v>0</v>
      </c>
      <c r="K75" s="98">
        <v>0</v>
      </c>
      <c r="L75" s="98">
        <v>0</v>
      </c>
      <c r="M75" s="98">
        <v>0</v>
      </c>
      <c r="N75" s="98">
        <v>0</v>
      </c>
      <c r="O75" s="98">
        <v>0</v>
      </c>
      <c r="P75" s="98">
        <v>0</v>
      </c>
      <c r="Q75" s="98">
        <v>0</v>
      </c>
      <c r="R75" s="98">
        <v>0</v>
      </c>
      <c r="S75" s="98">
        <v>0</v>
      </c>
      <c r="T75" s="98">
        <v>0</v>
      </c>
      <c r="U75" s="98">
        <v>0</v>
      </c>
      <c r="V75" s="98">
        <v>0</v>
      </c>
      <c r="W75" s="98">
        <v>0</v>
      </c>
      <c r="X75" s="98">
        <v>0</v>
      </c>
      <c r="Y75" s="98">
        <v>0</v>
      </c>
      <c r="Z75" s="98">
        <v>0</v>
      </c>
      <c r="AA75" s="98">
        <v>0</v>
      </c>
      <c r="AB75" s="98">
        <v>0</v>
      </c>
      <c r="AC75" s="98">
        <v>0</v>
      </c>
      <c r="AD75" s="98">
        <v>0</v>
      </c>
      <c r="AE75" s="98">
        <v>0</v>
      </c>
      <c r="AF75" s="98">
        <v>0</v>
      </c>
      <c r="AG75" s="98">
        <v>0</v>
      </c>
      <c r="AH75" s="98">
        <v>0</v>
      </c>
      <c r="AI75" s="98">
        <v>0</v>
      </c>
      <c r="AJ75" s="98">
        <v>0</v>
      </c>
      <c r="AK75" s="98">
        <v>0</v>
      </c>
      <c r="AL75" s="98">
        <v>0</v>
      </c>
      <c r="AM75" s="98">
        <v>0</v>
      </c>
      <c r="AN75" s="98">
        <v>0</v>
      </c>
      <c r="AO75" s="98">
        <v>0</v>
      </c>
      <c r="AP75" s="98">
        <v>0</v>
      </c>
      <c r="AQ75" s="98">
        <v>0</v>
      </c>
      <c r="AR75" s="98">
        <v>0</v>
      </c>
      <c r="AS75" s="98">
        <v>0</v>
      </c>
      <c r="AT75" s="98">
        <v>0</v>
      </c>
      <c r="AU75" s="98">
        <v>0</v>
      </c>
      <c r="AV75" s="98">
        <v>0</v>
      </c>
      <c r="AW75" s="98">
        <v>0</v>
      </c>
      <c r="AX75" s="98">
        <v>0</v>
      </c>
      <c r="AY75" s="98">
        <v>0</v>
      </c>
      <c r="AZ75" s="98">
        <v>0</v>
      </c>
      <c r="BA75" s="98">
        <v>0</v>
      </c>
      <c r="BB75" s="98">
        <v>0</v>
      </c>
      <c r="BC75" s="98">
        <v>0</v>
      </c>
      <c r="BD75" s="98">
        <v>0</v>
      </c>
      <c r="BE75" s="98">
        <v>0</v>
      </c>
      <c r="BF75" s="98">
        <v>0</v>
      </c>
      <c r="BG75" s="98">
        <v>57207</v>
      </c>
      <c r="BH75" s="98">
        <v>0</v>
      </c>
      <c r="BI75" s="98">
        <v>0</v>
      </c>
      <c r="BJ75" s="98">
        <v>0</v>
      </c>
      <c r="BK75" s="98">
        <v>0</v>
      </c>
    </row>
    <row r="76" spans="1:63">
      <c r="A76" s="11"/>
      <c r="B76" s="41"/>
      <c r="C76" s="41"/>
      <c r="D76" s="41"/>
      <c r="E76" s="42"/>
      <c r="F76" s="41"/>
      <c r="G76" s="41"/>
      <c r="H76" s="41"/>
      <c r="I76" s="100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</row>
    <row r="77" spans="1:63">
      <c r="A77" s="28" t="s">
        <v>142</v>
      </c>
      <c r="B77" s="41"/>
      <c r="C77" s="41"/>
      <c r="D77" s="41"/>
      <c r="E77" s="41"/>
      <c r="F77" s="41"/>
      <c r="G77" s="41"/>
      <c r="H77" s="41"/>
      <c r="I77" s="100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</row>
    <row r="78" spans="1:63">
      <c r="A78" s="28" t="s">
        <v>132</v>
      </c>
      <c r="B78" s="41"/>
      <c r="C78" s="41"/>
      <c r="D78" s="41"/>
      <c r="E78" s="41"/>
      <c r="F78" s="41"/>
      <c r="G78" s="41"/>
      <c r="H78" s="41"/>
      <c r="I78" s="100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</row>
    <row r="79" spans="1:63">
      <c r="A79" s="14" t="s">
        <v>143</v>
      </c>
      <c r="B79" s="41"/>
      <c r="C79" s="41"/>
      <c r="D79" s="41"/>
      <c r="E79" s="41"/>
      <c r="F79" s="41"/>
      <c r="G79" s="41"/>
      <c r="H79" s="41"/>
      <c r="I79" s="100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</row>
    <row r="80" spans="1:63">
      <c r="B80" s="11"/>
      <c r="C80" s="11"/>
      <c r="D80" s="11"/>
      <c r="E80" s="11"/>
      <c r="F80" s="11"/>
      <c r="G80" s="11"/>
      <c r="H80" s="11"/>
      <c r="I80" s="100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</row>
    <row r="81" spans="1:63">
      <c r="A81" s="99" t="s">
        <v>134</v>
      </c>
      <c r="B81" s="11"/>
      <c r="C81" s="11"/>
      <c r="D81" s="11"/>
      <c r="E81" s="11"/>
      <c r="F81" s="11"/>
      <c r="G81" s="11"/>
      <c r="H81" s="11"/>
      <c r="I81" s="100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</row>
    <row r="82" spans="1:63">
      <c r="A82" s="8"/>
      <c r="B82" s="11"/>
      <c r="C82" s="11"/>
      <c r="D82" s="11"/>
      <c r="E82" s="43"/>
      <c r="F82" s="43"/>
      <c r="G82" s="43"/>
      <c r="H82" s="43"/>
      <c r="I82" s="100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</row>
    <row r="83" spans="1:63">
      <c r="A83" s="9" t="s">
        <v>59</v>
      </c>
      <c r="B83" s="11"/>
      <c r="C83" s="11"/>
      <c r="D83" s="11"/>
      <c r="E83" s="11"/>
      <c r="F83" s="11"/>
      <c r="G83" s="11"/>
      <c r="H83" s="11"/>
      <c r="I83" s="100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</row>
    <row r="84" spans="1:63">
      <c r="A84" s="11"/>
      <c r="B84" s="11"/>
      <c r="C84" s="11"/>
      <c r="D84" s="11"/>
      <c r="E84" s="11"/>
      <c r="F84" s="11"/>
      <c r="G84" s="11"/>
      <c r="H84" s="11"/>
      <c r="I84" s="100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</row>
    <row r="85" spans="1:63">
      <c r="B85" s="11"/>
      <c r="C85" s="11"/>
      <c r="D85" s="11"/>
      <c r="E85" s="11"/>
      <c r="F85" s="11"/>
      <c r="G85" s="44"/>
      <c r="H85" s="44"/>
      <c r="I85" s="100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</row>
    <row r="86" spans="1:63">
      <c r="B86" s="11"/>
      <c r="C86" s="11"/>
      <c r="D86" s="11"/>
      <c r="E86" s="11"/>
      <c r="F86" s="11"/>
      <c r="G86" s="11"/>
      <c r="H86" s="11"/>
      <c r="I86" s="100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</row>
    <row r="87" spans="1:63">
      <c r="B87" s="11"/>
      <c r="C87" s="11"/>
      <c r="D87" s="11"/>
      <c r="E87" s="11"/>
      <c r="F87" s="11"/>
      <c r="G87" s="11"/>
      <c r="H87" s="11"/>
      <c r="I87" s="100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</row>
    <row r="88" spans="1:63">
      <c r="B88" s="11"/>
      <c r="C88" s="11"/>
      <c r="D88" s="11"/>
      <c r="E88" s="11"/>
      <c r="F88" s="11"/>
      <c r="G88" s="11"/>
      <c r="H88" s="11"/>
      <c r="I88" s="100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</row>
    <row r="89" spans="1:63">
      <c r="B89" s="11"/>
      <c r="C89" s="11"/>
      <c r="D89" s="11"/>
      <c r="E89" s="11"/>
      <c r="F89" s="11"/>
      <c r="G89" s="11"/>
      <c r="H89" s="11"/>
      <c r="I89" s="100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</row>
    <row r="90" spans="1:63">
      <c r="B90" s="11"/>
      <c r="C90" s="11"/>
      <c r="D90" s="11"/>
      <c r="E90" s="11"/>
      <c r="F90" s="11"/>
      <c r="G90" s="11"/>
      <c r="H90" s="11"/>
      <c r="I90" s="100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</row>
    <row r="91" spans="1:63">
      <c r="B91" s="11"/>
      <c r="C91" s="11"/>
      <c r="D91" s="11"/>
      <c r="E91" s="11"/>
      <c r="F91" s="11"/>
      <c r="G91" s="11"/>
      <c r="H91" s="11"/>
      <c r="I91" s="100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</row>
    <row r="92" spans="1:63">
      <c r="B92" s="11"/>
      <c r="C92" s="11"/>
      <c r="D92" s="11"/>
      <c r="E92" s="11"/>
      <c r="F92" s="11"/>
      <c r="G92" s="11"/>
      <c r="H92" s="11"/>
      <c r="I92" s="100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</row>
    <row r="93" spans="1:63">
      <c r="B93" s="11"/>
      <c r="C93" s="11"/>
      <c r="D93" s="11"/>
      <c r="E93" s="11"/>
      <c r="F93" s="11"/>
      <c r="G93" s="11"/>
      <c r="H93" s="11"/>
      <c r="I93" s="100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</row>
    <row r="94" spans="1:63">
      <c r="B94" s="11"/>
      <c r="C94" s="11"/>
      <c r="D94" s="11"/>
      <c r="E94" s="11"/>
      <c r="F94" s="11"/>
      <c r="G94" s="11"/>
      <c r="H94" s="11"/>
      <c r="I94" s="100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</row>
    <row r="95" spans="1:63">
      <c r="B95" s="11"/>
      <c r="C95" s="11"/>
      <c r="D95" s="11"/>
      <c r="E95" s="11"/>
      <c r="F95" s="11"/>
      <c r="G95" s="11"/>
      <c r="H95" s="11"/>
      <c r="I95" s="100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</row>
    <row r="96" spans="1:63">
      <c r="B96" s="11"/>
      <c r="C96" s="11"/>
      <c r="D96" s="11"/>
      <c r="E96" s="11"/>
      <c r="F96" s="11"/>
      <c r="G96" s="11"/>
      <c r="H96" s="11"/>
      <c r="I96" s="100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</row>
    <row r="97" spans="2:63">
      <c r="B97" s="11"/>
      <c r="C97" s="11"/>
      <c r="D97" s="11"/>
      <c r="E97" s="11"/>
      <c r="F97" s="11"/>
      <c r="G97" s="11"/>
      <c r="H97" s="11"/>
      <c r="I97" s="100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</row>
    <row r="98" spans="2:63">
      <c r="B98" s="11"/>
      <c r="C98" s="11"/>
      <c r="D98" s="11"/>
      <c r="E98" s="11"/>
      <c r="F98" s="11"/>
      <c r="G98" s="11"/>
      <c r="H98" s="11"/>
      <c r="I98" s="100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</row>
    <row r="99" spans="2:63">
      <c r="B99" s="11"/>
      <c r="C99" s="11"/>
      <c r="D99" s="11"/>
      <c r="E99" s="11"/>
      <c r="F99" s="11"/>
      <c r="G99" s="11"/>
      <c r="H99" s="11"/>
      <c r="I99" s="100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</row>
    <row r="100" spans="2:63">
      <c r="B100" s="11"/>
      <c r="C100" s="11"/>
      <c r="D100" s="11"/>
      <c r="E100" s="11"/>
      <c r="F100" s="11"/>
      <c r="G100" s="11"/>
      <c r="H100" s="11"/>
      <c r="I100" s="100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</row>
    <row r="101" spans="2:63">
      <c r="B101" s="11"/>
      <c r="C101" s="11"/>
      <c r="D101" s="11"/>
      <c r="E101" s="11"/>
      <c r="F101" s="11"/>
      <c r="G101" s="11"/>
      <c r="H101" s="11"/>
      <c r="I101" s="100"/>
      <c r="BA101" s="11"/>
      <c r="BB101" s="11"/>
      <c r="BC101" s="11"/>
      <c r="BD101" s="11"/>
      <c r="BE101" s="11"/>
      <c r="BF101" s="11"/>
      <c r="BG101" s="11"/>
      <c r="BH101" s="11"/>
      <c r="BI101" s="11"/>
      <c r="BJ101" s="11"/>
      <c r="BK101" s="11"/>
    </row>
    <row r="102" spans="2:63">
      <c r="B102" s="11"/>
      <c r="C102" s="11"/>
      <c r="D102" s="11"/>
      <c r="E102" s="11"/>
      <c r="F102" s="11"/>
      <c r="G102" s="11"/>
      <c r="H102" s="11"/>
      <c r="I102" s="100"/>
      <c r="BA102" s="11"/>
      <c r="BB102" s="11"/>
      <c r="BC102" s="11"/>
      <c r="BD102" s="11"/>
      <c r="BE102" s="11"/>
      <c r="BF102" s="11"/>
      <c r="BG102" s="11"/>
      <c r="BH102" s="11"/>
      <c r="BI102" s="11"/>
      <c r="BJ102" s="11"/>
      <c r="BK102" s="11"/>
    </row>
    <row r="103" spans="2:63">
      <c r="B103" s="11"/>
      <c r="C103" s="11"/>
      <c r="D103" s="11"/>
      <c r="E103" s="11"/>
      <c r="F103" s="11"/>
      <c r="G103" s="11"/>
      <c r="H103" s="11"/>
      <c r="I103" s="100"/>
      <c r="BA103" s="11"/>
      <c r="BB103" s="11"/>
      <c r="BC103" s="11"/>
      <c r="BD103" s="11"/>
      <c r="BE103" s="11"/>
      <c r="BF103" s="11"/>
      <c r="BG103" s="11"/>
      <c r="BH103" s="11"/>
      <c r="BI103" s="11"/>
      <c r="BJ103" s="11"/>
      <c r="BK103" s="11"/>
    </row>
    <row r="104" spans="2:63">
      <c r="B104" s="11"/>
      <c r="C104" s="11"/>
      <c r="D104" s="11"/>
      <c r="E104" s="11"/>
      <c r="F104" s="11"/>
      <c r="G104" s="11"/>
      <c r="H104" s="11"/>
      <c r="I104" s="100"/>
      <c r="BA104" s="11"/>
      <c r="BB104" s="11"/>
      <c r="BC104" s="11"/>
      <c r="BD104" s="11"/>
      <c r="BE104" s="11"/>
      <c r="BF104" s="11"/>
      <c r="BG104" s="11"/>
      <c r="BH104" s="11"/>
      <c r="BI104" s="11"/>
      <c r="BJ104" s="11"/>
      <c r="BK104" s="11"/>
    </row>
    <row r="105" spans="2:63">
      <c r="B105" s="11"/>
      <c r="C105" s="11"/>
      <c r="D105" s="11"/>
      <c r="E105" s="11"/>
      <c r="F105" s="11"/>
      <c r="G105" s="11"/>
      <c r="H105" s="11"/>
      <c r="I105" s="100"/>
      <c r="BA105" s="11"/>
      <c r="BB105" s="11"/>
      <c r="BC105" s="11"/>
      <c r="BD105" s="11"/>
      <c r="BE105" s="11"/>
      <c r="BF105" s="11"/>
      <c r="BG105" s="11"/>
      <c r="BH105" s="11"/>
      <c r="BI105" s="11"/>
      <c r="BJ105" s="11"/>
      <c r="BK105" s="11"/>
    </row>
    <row r="106" spans="2:63">
      <c r="B106" s="11"/>
      <c r="C106" s="11"/>
      <c r="D106" s="11"/>
      <c r="E106" s="11"/>
      <c r="F106" s="11"/>
      <c r="G106" s="11"/>
      <c r="H106" s="11"/>
      <c r="I106" s="100"/>
      <c r="BA106" s="11"/>
      <c r="BB106" s="11"/>
      <c r="BC106" s="11"/>
      <c r="BD106" s="11"/>
      <c r="BE106" s="11"/>
      <c r="BF106" s="11"/>
      <c r="BG106" s="11"/>
      <c r="BH106" s="11"/>
      <c r="BI106" s="11"/>
      <c r="BJ106" s="11"/>
      <c r="BK106" s="11"/>
    </row>
    <row r="107" spans="2:63">
      <c r="B107" s="11"/>
      <c r="C107" s="11"/>
      <c r="D107" s="11"/>
      <c r="E107" s="11"/>
      <c r="F107" s="11"/>
      <c r="G107" s="11"/>
      <c r="H107" s="11"/>
      <c r="I107" s="100"/>
      <c r="BA107" s="11"/>
      <c r="BB107" s="11"/>
      <c r="BC107" s="11"/>
      <c r="BD107" s="11"/>
      <c r="BE107" s="11"/>
      <c r="BF107" s="11"/>
      <c r="BG107" s="11"/>
      <c r="BH107" s="11"/>
      <c r="BI107" s="11"/>
      <c r="BJ107" s="11"/>
      <c r="BK107" s="11"/>
    </row>
    <row r="108" spans="2:63">
      <c r="B108" s="11"/>
      <c r="C108" s="11"/>
      <c r="D108" s="11"/>
      <c r="E108" s="11"/>
      <c r="F108" s="11"/>
      <c r="G108" s="11"/>
      <c r="H108" s="11"/>
      <c r="I108" s="100"/>
      <c r="BA108" s="11"/>
      <c r="BB108" s="11"/>
      <c r="BC108" s="11"/>
      <c r="BD108" s="11"/>
      <c r="BE108" s="11"/>
      <c r="BF108" s="11"/>
      <c r="BG108" s="11"/>
      <c r="BH108" s="11"/>
      <c r="BI108" s="11"/>
      <c r="BJ108" s="11"/>
      <c r="BK108" s="11"/>
    </row>
    <row r="109" spans="2:63">
      <c r="B109" s="11"/>
      <c r="C109" s="11"/>
      <c r="D109" s="11"/>
      <c r="E109" s="11"/>
      <c r="F109" s="11"/>
      <c r="G109" s="11"/>
      <c r="H109" s="11"/>
      <c r="I109" s="100"/>
      <c r="BA109" s="11"/>
      <c r="BB109" s="11"/>
      <c r="BC109" s="11"/>
      <c r="BD109" s="11"/>
      <c r="BE109" s="11"/>
      <c r="BF109" s="11"/>
      <c r="BG109" s="11"/>
      <c r="BH109" s="11"/>
      <c r="BI109" s="11"/>
      <c r="BJ109" s="11"/>
      <c r="BK109" s="11"/>
    </row>
    <row r="110" spans="2:63">
      <c r="B110" s="11"/>
      <c r="C110" s="11"/>
      <c r="D110" s="11"/>
      <c r="E110" s="11"/>
      <c r="F110" s="11"/>
      <c r="G110" s="11"/>
      <c r="H110" s="11"/>
      <c r="I110" s="100"/>
      <c r="BA110" s="11"/>
      <c r="BB110" s="11"/>
      <c r="BC110" s="11"/>
      <c r="BD110" s="11"/>
      <c r="BE110" s="11"/>
      <c r="BF110" s="11"/>
      <c r="BG110" s="11"/>
      <c r="BH110" s="11"/>
      <c r="BI110" s="11"/>
      <c r="BJ110" s="11"/>
      <c r="BK110" s="11"/>
    </row>
    <row r="111" spans="2:63">
      <c r="B111" s="11"/>
      <c r="C111" s="11"/>
      <c r="D111" s="11"/>
      <c r="E111" s="11"/>
      <c r="F111" s="11"/>
      <c r="G111" s="11"/>
      <c r="H111" s="11"/>
      <c r="I111" s="100"/>
      <c r="BA111" s="11"/>
      <c r="BB111" s="11"/>
      <c r="BC111" s="11"/>
      <c r="BD111" s="11"/>
      <c r="BE111" s="11"/>
      <c r="BF111" s="11"/>
      <c r="BG111" s="11"/>
      <c r="BH111" s="11"/>
      <c r="BI111" s="11"/>
      <c r="BJ111" s="11"/>
      <c r="BK111" s="11"/>
    </row>
    <row r="112" spans="2:63">
      <c r="B112" s="11"/>
      <c r="C112" s="11"/>
      <c r="D112" s="11"/>
      <c r="E112" s="11"/>
      <c r="F112" s="11"/>
      <c r="G112" s="11"/>
      <c r="H112" s="11"/>
      <c r="I112" s="100"/>
      <c r="BA112" s="11"/>
      <c r="BB112" s="11"/>
      <c r="BC112" s="11"/>
      <c r="BD112" s="11"/>
      <c r="BE112" s="11"/>
      <c r="BF112" s="11"/>
      <c r="BG112" s="11"/>
      <c r="BH112" s="11"/>
      <c r="BI112" s="11"/>
      <c r="BJ112" s="11"/>
      <c r="BK112" s="11"/>
    </row>
    <row r="113" spans="2:63">
      <c r="B113" s="11"/>
      <c r="C113" s="11"/>
      <c r="D113" s="11"/>
      <c r="E113" s="11"/>
      <c r="F113" s="11"/>
      <c r="G113" s="11"/>
      <c r="H113" s="11"/>
      <c r="I113" s="100"/>
      <c r="BA113" s="11"/>
      <c r="BB113" s="11"/>
      <c r="BC113" s="11"/>
      <c r="BD113" s="11"/>
      <c r="BE113" s="11"/>
      <c r="BF113" s="11"/>
      <c r="BG113" s="11"/>
      <c r="BH113" s="11"/>
      <c r="BI113" s="11"/>
      <c r="BJ113" s="11"/>
      <c r="BK113" s="11"/>
    </row>
    <row r="114" spans="2:63">
      <c r="B114" s="11"/>
      <c r="C114" s="11"/>
      <c r="D114" s="11"/>
      <c r="E114" s="11"/>
      <c r="F114" s="11"/>
      <c r="G114" s="11"/>
      <c r="H114" s="11"/>
      <c r="I114" s="100"/>
      <c r="BA114" s="11"/>
      <c r="BB114" s="11"/>
      <c r="BC114" s="11"/>
      <c r="BD114" s="11"/>
      <c r="BE114" s="11"/>
      <c r="BF114" s="11"/>
      <c r="BG114" s="11"/>
      <c r="BH114" s="11"/>
      <c r="BI114" s="11"/>
      <c r="BJ114" s="11"/>
      <c r="BK114" s="11"/>
    </row>
    <row r="115" spans="2:63">
      <c r="B115" s="11"/>
      <c r="C115" s="11"/>
      <c r="D115" s="11"/>
      <c r="E115" s="11"/>
      <c r="F115" s="11"/>
      <c r="G115" s="11"/>
      <c r="H115" s="11"/>
      <c r="I115" s="100"/>
      <c r="BA115" s="11"/>
      <c r="BB115" s="11"/>
      <c r="BC115" s="11"/>
      <c r="BD115" s="11"/>
      <c r="BE115" s="11"/>
      <c r="BF115" s="11"/>
      <c r="BG115" s="11"/>
      <c r="BH115" s="11"/>
      <c r="BI115" s="11"/>
      <c r="BJ115" s="11"/>
      <c r="BK115" s="11"/>
    </row>
    <row r="116" spans="2:63">
      <c r="B116" s="11"/>
      <c r="C116" s="11"/>
      <c r="D116" s="11"/>
      <c r="E116" s="11"/>
      <c r="F116" s="11"/>
      <c r="G116" s="11"/>
      <c r="H116" s="11"/>
      <c r="I116" s="100"/>
      <c r="BA116" s="11"/>
      <c r="BB116" s="11"/>
      <c r="BC116" s="11"/>
      <c r="BD116" s="11"/>
      <c r="BE116" s="11"/>
      <c r="BF116" s="11"/>
      <c r="BG116" s="11"/>
      <c r="BH116" s="11"/>
      <c r="BI116" s="11"/>
      <c r="BJ116" s="11"/>
      <c r="BK116" s="11"/>
    </row>
    <row r="117" spans="2:63">
      <c r="B117" s="11"/>
      <c r="C117" s="11"/>
      <c r="D117" s="11"/>
      <c r="E117" s="11"/>
      <c r="F117" s="11"/>
      <c r="G117" s="11"/>
      <c r="H117" s="11"/>
      <c r="I117" s="100"/>
      <c r="BA117" s="11"/>
      <c r="BB117" s="11"/>
      <c r="BC117" s="11"/>
      <c r="BD117" s="11"/>
      <c r="BE117" s="11"/>
      <c r="BF117" s="11"/>
      <c r="BG117" s="11"/>
      <c r="BH117" s="11"/>
      <c r="BI117" s="11"/>
      <c r="BJ117" s="11"/>
      <c r="BK117" s="11"/>
    </row>
    <row r="118" spans="2:63">
      <c r="B118" s="11"/>
      <c r="C118" s="11"/>
      <c r="D118" s="11"/>
      <c r="E118" s="11"/>
      <c r="F118" s="11"/>
      <c r="G118" s="11"/>
      <c r="H118" s="11"/>
      <c r="I118" s="100"/>
      <c r="BA118" s="11"/>
      <c r="BB118" s="11"/>
      <c r="BC118" s="11"/>
      <c r="BD118" s="11"/>
      <c r="BE118" s="11"/>
      <c r="BF118" s="11"/>
      <c r="BG118" s="11"/>
      <c r="BH118" s="11"/>
      <c r="BI118" s="11"/>
      <c r="BJ118" s="11"/>
      <c r="BK118" s="11"/>
    </row>
    <row r="119" spans="2:63">
      <c r="B119" s="11"/>
      <c r="C119" s="11"/>
      <c r="D119" s="11"/>
      <c r="E119" s="11"/>
      <c r="F119" s="11"/>
      <c r="G119" s="11"/>
      <c r="H119" s="11"/>
      <c r="I119" s="100"/>
      <c r="BA119" s="11"/>
      <c r="BB119" s="11"/>
      <c r="BC119" s="11"/>
      <c r="BD119" s="11"/>
      <c r="BE119" s="11"/>
      <c r="BF119" s="11"/>
      <c r="BG119" s="11"/>
      <c r="BH119" s="11"/>
      <c r="BI119" s="11"/>
      <c r="BJ119" s="11"/>
      <c r="BK119" s="11"/>
    </row>
    <row r="120" spans="2:63">
      <c r="B120" s="11"/>
      <c r="C120" s="11"/>
      <c r="D120" s="11"/>
      <c r="E120" s="11"/>
      <c r="F120" s="11"/>
      <c r="G120" s="11"/>
      <c r="H120" s="11"/>
      <c r="I120" s="100"/>
      <c r="BA120" s="11"/>
      <c r="BB120" s="11"/>
      <c r="BC120" s="11"/>
      <c r="BD120" s="11"/>
      <c r="BE120" s="11"/>
      <c r="BF120" s="11"/>
      <c r="BG120" s="11"/>
      <c r="BH120" s="11"/>
      <c r="BI120" s="11"/>
      <c r="BJ120" s="11"/>
      <c r="BK120" s="11"/>
    </row>
    <row r="121" spans="2:63">
      <c r="B121" s="11"/>
      <c r="C121" s="11"/>
      <c r="D121" s="11"/>
      <c r="E121" s="11"/>
      <c r="F121" s="11"/>
      <c r="G121" s="11"/>
      <c r="H121" s="11"/>
      <c r="I121" s="100"/>
      <c r="BA121" s="11"/>
      <c r="BB121" s="11"/>
      <c r="BC121" s="11"/>
      <c r="BD121" s="11"/>
      <c r="BE121" s="11"/>
      <c r="BF121" s="11"/>
      <c r="BG121" s="11"/>
      <c r="BH121" s="11"/>
      <c r="BI121" s="11"/>
      <c r="BJ121" s="11"/>
      <c r="BK121" s="11"/>
    </row>
    <row r="122" spans="2:63">
      <c r="B122" s="11"/>
      <c r="C122" s="11"/>
      <c r="D122" s="11"/>
      <c r="E122" s="11"/>
      <c r="F122" s="11"/>
      <c r="G122" s="11"/>
      <c r="H122" s="11"/>
      <c r="I122" s="100"/>
      <c r="BA122" s="11"/>
      <c r="BB122" s="11"/>
      <c r="BC122" s="11"/>
      <c r="BD122" s="11"/>
      <c r="BE122" s="11"/>
      <c r="BF122" s="11"/>
      <c r="BG122" s="11"/>
      <c r="BH122" s="11"/>
      <c r="BI122" s="11"/>
      <c r="BJ122" s="11"/>
      <c r="BK122" s="11"/>
    </row>
    <row r="123" spans="2:63">
      <c r="B123" s="11"/>
      <c r="C123" s="11"/>
      <c r="D123" s="11"/>
      <c r="E123" s="11"/>
      <c r="F123" s="11"/>
      <c r="G123" s="11"/>
      <c r="H123" s="11"/>
      <c r="I123" s="100"/>
      <c r="BA123" s="11"/>
      <c r="BB123" s="11"/>
      <c r="BC123" s="11"/>
      <c r="BD123" s="11"/>
      <c r="BE123" s="11"/>
      <c r="BF123" s="11"/>
      <c r="BG123" s="11"/>
      <c r="BH123" s="11"/>
      <c r="BI123" s="11"/>
      <c r="BJ123" s="11"/>
      <c r="BK123" s="11"/>
    </row>
    <row r="124" spans="2:63">
      <c r="B124" s="11"/>
      <c r="C124" s="11"/>
      <c r="D124" s="11"/>
      <c r="E124" s="11"/>
      <c r="F124" s="11"/>
      <c r="G124" s="11"/>
      <c r="H124" s="11"/>
      <c r="I124" s="100"/>
      <c r="BA124" s="11"/>
      <c r="BB124" s="11"/>
      <c r="BC124" s="11"/>
      <c r="BD124" s="11"/>
      <c r="BE124" s="11"/>
      <c r="BF124" s="11"/>
      <c r="BG124" s="11"/>
      <c r="BH124" s="11"/>
      <c r="BI124" s="11"/>
      <c r="BJ124" s="11"/>
      <c r="BK124" s="11"/>
    </row>
    <row r="125" spans="2:63">
      <c r="B125" s="11"/>
      <c r="C125" s="11"/>
      <c r="D125" s="11"/>
      <c r="E125" s="11"/>
      <c r="F125" s="11"/>
      <c r="G125" s="11"/>
      <c r="H125" s="11"/>
      <c r="I125" s="100"/>
      <c r="BA125" s="11"/>
      <c r="BB125" s="11"/>
      <c r="BC125" s="11"/>
      <c r="BD125" s="11"/>
      <c r="BE125" s="11"/>
      <c r="BF125" s="11"/>
      <c r="BG125" s="11"/>
      <c r="BH125" s="11"/>
      <c r="BI125" s="11"/>
      <c r="BJ125" s="11"/>
      <c r="BK125" s="11"/>
    </row>
    <row r="126" spans="2:63">
      <c r="B126" s="11"/>
      <c r="C126" s="11"/>
      <c r="D126" s="11"/>
      <c r="E126" s="11"/>
      <c r="F126" s="11"/>
      <c r="G126" s="11"/>
      <c r="H126" s="11"/>
      <c r="I126" s="100"/>
      <c r="BA126" s="11"/>
      <c r="BB126" s="11"/>
      <c r="BC126" s="11"/>
      <c r="BD126" s="11"/>
      <c r="BE126" s="11"/>
      <c r="BF126" s="11"/>
      <c r="BG126" s="11"/>
      <c r="BH126" s="11"/>
      <c r="BI126" s="11"/>
      <c r="BJ126" s="11"/>
      <c r="BK126" s="11"/>
    </row>
    <row r="127" spans="2:63">
      <c r="B127" s="11"/>
      <c r="C127" s="11"/>
      <c r="D127" s="11"/>
      <c r="E127" s="11"/>
      <c r="F127" s="11"/>
      <c r="G127" s="11"/>
      <c r="H127" s="11"/>
      <c r="I127" s="100"/>
      <c r="BA127" s="11"/>
      <c r="BB127" s="11"/>
      <c r="BC127" s="11"/>
      <c r="BD127" s="11"/>
      <c r="BE127" s="11"/>
      <c r="BF127" s="11"/>
      <c r="BG127" s="11"/>
      <c r="BH127" s="11"/>
      <c r="BI127" s="11"/>
      <c r="BJ127" s="11"/>
      <c r="BK127" s="11"/>
    </row>
    <row r="128" spans="2:63">
      <c r="B128" s="11"/>
      <c r="C128" s="11"/>
      <c r="D128" s="11"/>
      <c r="E128" s="11"/>
      <c r="F128" s="11"/>
      <c r="G128" s="11"/>
      <c r="H128" s="11"/>
      <c r="I128" s="100"/>
      <c r="BA128" s="11"/>
      <c r="BB128" s="11"/>
      <c r="BC128" s="11"/>
      <c r="BD128" s="11"/>
      <c r="BE128" s="11"/>
      <c r="BF128" s="11"/>
      <c r="BG128" s="11"/>
      <c r="BH128" s="11"/>
      <c r="BI128" s="11"/>
      <c r="BJ128" s="11"/>
      <c r="BK128" s="11"/>
    </row>
    <row r="129" spans="2:63">
      <c r="B129" s="11"/>
      <c r="C129" s="11"/>
      <c r="D129" s="11"/>
      <c r="E129" s="11"/>
      <c r="F129" s="11"/>
      <c r="G129" s="11"/>
      <c r="H129" s="11"/>
      <c r="I129" s="100"/>
      <c r="BA129" s="11"/>
      <c r="BB129" s="11"/>
      <c r="BC129" s="11"/>
      <c r="BD129" s="11"/>
      <c r="BE129" s="11"/>
      <c r="BF129" s="11"/>
      <c r="BG129" s="11"/>
      <c r="BH129" s="11"/>
      <c r="BI129" s="11"/>
      <c r="BJ129" s="11"/>
      <c r="BK129" s="11"/>
    </row>
    <row r="130" spans="2:63">
      <c r="B130" s="11"/>
      <c r="C130" s="11"/>
      <c r="D130" s="11"/>
      <c r="E130" s="11"/>
      <c r="F130" s="11"/>
      <c r="G130" s="11"/>
      <c r="H130" s="11"/>
      <c r="I130" s="100"/>
      <c r="BA130" s="11"/>
      <c r="BB130" s="11"/>
      <c r="BC130" s="11"/>
      <c r="BD130" s="11"/>
      <c r="BE130" s="11"/>
      <c r="BF130" s="11"/>
      <c r="BG130" s="11"/>
      <c r="BH130" s="11"/>
      <c r="BI130" s="11"/>
      <c r="BJ130" s="11"/>
      <c r="BK130" s="11"/>
    </row>
    <row r="131" spans="2:63">
      <c r="B131" s="11"/>
      <c r="C131" s="11"/>
      <c r="D131" s="11"/>
      <c r="E131" s="11"/>
      <c r="F131" s="11"/>
      <c r="G131" s="11"/>
      <c r="H131" s="11"/>
      <c r="I131" s="100"/>
      <c r="BA131" s="11"/>
      <c r="BB131" s="11"/>
      <c r="BC131" s="11"/>
      <c r="BD131" s="11"/>
      <c r="BE131" s="11"/>
      <c r="BF131" s="11"/>
      <c r="BG131" s="11"/>
      <c r="BH131" s="11"/>
      <c r="BI131" s="11"/>
      <c r="BJ131" s="11"/>
      <c r="BK131" s="11"/>
    </row>
    <row r="132" spans="2:63">
      <c r="B132" s="11"/>
      <c r="C132" s="11"/>
      <c r="D132" s="11"/>
      <c r="E132" s="11"/>
      <c r="F132" s="11"/>
      <c r="G132" s="11"/>
      <c r="H132" s="11"/>
      <c r="I132" s="100"/>
      <c r="BA132" s="11"/>
      <c r="BB132" s="11"/>
      <c r="BC132" s="11"/>
      <c r="BD132" s="11"/>
      <c r="BE132" s="11"/>
      <c r="BF132" s="11"/>
      <c r="BG132" s="11"/>
      <c r="BH132" s="11"/>
      <c r="BI132" s="11"/>
      <c r="BJ132" s="11"/>
      <c r="BK132" s="11"/>
    </row>
    <row r="133" spans="2:63">
      <c r="B133" s="11"/>
      <c r="C133" s="11"/>
      <c r="D133" s="11"/>
      <c r="E133" s="11"/>
      <c r="F133" s="11"/>
      <c r="G133" s="11"/>
      <c r="H133" s="11"/>
      <c r="I133" s="100"/>
      <c r="BA133" s="11"/>
      <c r="BB133" s="11"/>
      <c r="BC133" s="11"/>
      <c r="BD133" s="11"/>
      <c r="BE133" s="11"/>
      <c r="BF133" s="11"/>
      <c r="BG133" s="11"/>
      <c r="BH133" s="11"/>
      <c r="BI133" s="11"/>
      <c r="BJ133" s="11"/>
      <c r="BK133" s="11"/>
    </row>
    <row r="134" spans="2:63">
      <c r="B134" s="11"/>
      <c r="C134" s="11"/>
      <c r="D134" s="11"/>
      <c r="E134" s="11"/>
      <c r="F134" s="11"/>
      <c r="G134" s="11"/>
      <c r="H134" s="11"/>
      <c r="I134" s="100"/>
      <c r="BA134" s="11"/>
      <c r="BB134" s="11"/>
      <c r="BC134" s="11"/>
      <c r="BD134" s="11"/>
      <c r="BE134" s="11"/>
      <c r="BF134" s="11"/>
      <c r="BG134" s="11"/>
      <c r="BH134" s="11"/>
      <c r="BI134" s="11"/>
      <c r="BJ134" s="11"/>
      <c r="BK134" s="11"/>
    </row>
    <row r="135" spans="2:63">
      <c r="B135" s="11"/>
      <c r="C135" s="11"/>
      <c r="D135" s="11"/>
      <c r="E135" s="11"/>
      <c r="F135" s="11"/>
      <c r="G135" s="11"/>
      <c r="H135" s="11"/>
      <c r="I135" s="100"/>
      <c r="BA135" s="11"/>
      <c r="BB135" s="11"/>
      <c r="BC135" s="11"/>
      <c r="BD135" s="11"/>
      <c r="BE135" s="11"/>
      <c r="BF135" s="11"/>
      <c r="BG135" s="11"/>
      <c r="BH135" s="11"/>
      <c r="BI135" s="11"/>
      <c r="BJ135" s="11"/>
      <c r="BK135" s="11"/>
    </row>
    <row r="136" spans="2:63">
      <c r="B136" s="11"/>
      <c r="C136" s="11"/>
      <c r="D136" s="11"/>
      <c r="E136" s="11"/>
      <c r="F136" s="11"/>
      <c r="G136" s="11"/>
      <c r="H136" s="11"/>
      <c r="I136" s="100"/>
      <c r="BA136" s="11"/>
      <c r="BB136" s="11"/>
      <c r="BC136" s="11"/>
      <c r="BD136" s="11"/>
      <c r="BE136" s="11"/>
      <c r="BF136" s="11"/>
      <c r="BG136" s="11"/>
      <c r="BH136" s="11"/>
      <c r="BI136" s="11"/>
      <c r="BJ136" s="11"/>
      <c r="BK136" s="11"/>
    </row>
    <row r="137" spans="2:63">
      <c r="B137" s="11"/>
      <c r="C137" s="11"/>
      <c r="D137" s="11"/>
      <c r="E137" s="11"/>
      <c r="F137" s="11"/>
      <c r="G137" s="11"/>
      <c r="H137" s="11"/>
      <c r="I137" s="100"/>
      <c r="BA137" s="11"/>
      <c r="BB137" s="11"/>
      <c r="BC137" s="11"/>
      <c r="BD137" s="11"/>
      <c r="BE137" s="11"/>
      <c r="BF137" s="11"/>
      <c r="BG137" s="11"/>
      <c r="BH137" s="11"/>
      <c r="BI137" s="11"/>
      <c r="BJ137" s="11"/>
      <c r="BK137" s="11"/>
    </row>
    <row r="138" spans="2:63">
      <c r="B138" s="11"/>
      <c r="C138" s="11"/>
      <c r="D138" s="11"/>
      <c r="E138" s="11"/>
      <c r="F138" s="11"/>
      <c r="G138" s="11"/>
      <c r="H138" s="11"/>
      <c r="I138" s="100"/>
      <c r="BA138" s="11"/>
      <c r="BB138" s="11"/>
      <c r="BC138" s="11"/>
      <c r="BD138" s="11"/>
      <c r="BE138" s="11"/>
      <c r="BF138" s="11"/>
      <c r="BG138" s="11"/>
      <c r="BH138" s="11"/>
      <c r="BI138" s="11"/>
      <c r="BJ138" s="11"/>
      <c r="BK138" s="11"/>
    </row>
    <row r="139" spans="2:63">
      <c r="B139" s="11"/>
      <c r="C139" s="11"/>
      <c r="D139" s="11"/>
      <c r="E139" s="11"/>
      <c r="F139" s="11"/>
      <c r="G139" s="11"/>
      <c r="H139" s="11"/>
      <c r="I139" s="100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</row>
    <row r="140" spans="2:63">
      <c r="B140" s="11"/>
      <c r="C140" s="11"/>
      <c r="D140" s="11"/>
      <c r="E140" s="11"/>
      <c r="F140" s="11"/>
      <c r="G140" s="11"/>
      <c r="H140" s="11"/>
      <c r="I140" s="100"/>
      <c r="BA140" s="11"/>
      <c r="BB140" s="11"/>
      <c r="BC140" s="11"/>
      <c r="BD140" s="11"/>
      <c r="BE140" s="11"/>
      <c r="BF140" s="11"/>
      <c r="BG140" s="11"/>
      <c r="BH140" s="11"/>
      <c r="BI140" s="11"/>
      <c r="BJ140" s="11"/>
      <c r="BK140" s="11"/>
    </row>
    <row r="141" spans="2:63">
      <c r="B141" s="11"/>
      <c r="C141" s="11"/>
      <c r="D141" s="11"/>
      <c r="E141" s="11"/>
      <c r="F141" s="11"/>
      <c r="G141" s="11"/>
      <c r="H141" s="11"/>
      <c r="I141" s="100"/>
      <c r="BA141" s="11"/>
      <c r="BB141" s="11"/>
      <c r="BC141" s="11"/>
      <c r="BD141" s="11"/>
      <c r="BE141" s="11"/>
      <c r="BF141" s="11"/>
      <c r="BG141" s="11"/>
      <c r="BH141" s="11"/>
      <c r="BI141" s="11"/>
      <c r="BJ141" s="11"/>
      <c r="BK141" s="11"/>
    </row>
    <row r="142" spans="2:63">
      <c r="B142" s="11"/>
      <c r="C142" s="11"/>
      <c r="D142" s="11"/>
      <c r="E142" s="11"/>
      <c r="F142" s="11"/>
      <c r="G142" s="11"/>
      <c r="H142" s="11"/>
      <c r="I142" s="100"/>
      <c r="BA142" s="11"/>
      <c r="BB142" s="11"/>
      <c r="BC142" s="11"/>
      <c r="BD142" s="11"/>
      <c r="BE142" s="11"/>
      <c r="BF142" s="11"/>
      <c r="BG142" s="11"/>
      <c r="BH142" s="11"/>
      <c r="BI142" s="11"/>
      <c r="BJ142" s="11"/>
      <c r="BK142" s="11"/>
    </row>
    <row r="143" spans="2:63">
      <c r="B143" s="11"/>
      <c r="C143" s="11"/>
      <c r="D143" s="11"/>
      <c r="E143" s="11"/>
      <c r="F143" s="11"/>
      <c r="G143" s="11"/>
      <c r="H143" s="11"/>
      <c r="I143" s="100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</row>
    <row r="144" spans="2:63">
      <c r="B144" s="11"/>
      <c r="C144" s="11"/>
      <c r="D144" s="11"/>
      <c r="E144" s="11"/>
      <c r="F144" s="11"/>
      <c r="G144" s="11"/>
      <c r="H144" s="11"/>
      <c r="I144" s="100"/>
      <c r="BA144" s="11"/>
      <c r="BB144" s="11"/>
      <c r="BC144" s="11"/>
      <c r="BD144" s="11"/>
      <c r="BE144" s="11"/>
      <c r="BF144" s="11"/>
      <c r="BG144" s="11"/>
      <c r="BH144" s="11"/>
      <c r="BI144" s="11"/>
      <c r="BJ144" s="11"/>
      <c r="BK144" s="11"/>
    </row>
    <row r="145" spans="2:63">
      <c r="B145" s="11"/>
      <c r="C145" s="11"/>
      <c r="D145" s="11"/>
      <c r="E145" s="11"/>
      <c r="F145" s="11"/>
      <c r="G145" s="11"/>
      <c r="H145" s="11"/>
      <c r="I145" s="100"/>
      <c r="BA145" s="11"/>
      <c r="BB145" s="11"/>
      <c r="BC145" s="11"/>
      <c r="BD145" s="11"/>
      <c r="BE145" s="11"/>
      <c r="BF145" s="11"/>
      <c r="BG145" s="11"/>
      <c r="BH145" s="11"/>
      <c r="BI145" s="11"/>
      <c r="BJ145" s="11"/>
      <c r="BK145" s="11"/>
    </row>
    <row r="146" spans="2:63">
      <c r="B146" s="11"/>
      <c r="C146" s="11"/>
      <c r="D146" s="11"/>
      <c r="E146" s="11"/>
      <c r="F146" s="11"/>
      <c r="G146" s="11"/>
      <c r="H146" s="11"/>
      <c r="I146" s="100"/>
      <c r="BA146" s="11"/>
      <c r="BB146" s="11"/>
      <c r="BC146" s="11"/>
      <c r="BD146" s="11"/>
      <c r="BE146" s="11"/>
      <c r="BF146" s="11"/>
      <c r="BG146" s="11"/>
      <c r="BH146" s="11"/>
      <c r="BI146" s="11"/>
      <c r="BJ146" s="11"/>
      <c r="BK146" s="11"/>
    </row>
    <row r="147" spans="2:63">
      <c r="B147" s="11"/>
      <c r="C147" s="11"/>
      <c r="D147" s="11"/>
      <c r="E147" s="11"/>
      <c r="F147" s="11"/>
      <c r="G147" s="11"/>
      <c r="H147" s="11"/>
      <c r="I147" s="100"/>
      <c r="BA147" s="11"/>
      <c r="BB147" s="11"/>
      <c r="BC147" s="11"/>
      <c r="BD147" s="11"/>
      <c r="BE147" s="11"/>
      <c r="BF147" s="11"/>
      <c r="BG147" s="11"/>
      <c r="BH147" s="11"/>
      <c r="BI147" s="11"/>
      <c r="BJ147" s="11"/>
      <c r="BK147" s="11"/>
    </row>
    <row r="148" spans="2:63">
      <c r="B148" s="11"/>
      <c r="C148" s="11"/>
      <c r="D148" s="11"/>
      <c r="E148" s="11"/>
      <c r="F148" s="11"/>
      <c r="G148" s="11"/>
      <c r="H148" s="11"/>
      <c r="I148" s="100"/>
      <c r="BA148" s="11"/>
      <c r="BB148" s="11"/>
      <c r="BC148" s="11"/>
      <c r="BD148" s="11"/>
      <c r="BE148" s="11"/>
      <c r="BF148" s="11"/>
      <c r="BG148" s="11"/>
      <c r="BH148" s="11"/>
      <c r="BI148" s="11"/>
      <c r="BJ148" s="11"/>
      <c r="BK148" s="11"/>
    </row>
    <row r="149" spans="2:63">
      <c r="B149" s="11"/>
      <c r="C149" s="11"/>
      <c r="D149" s="11"/>
      <c r="E149" s="11"/>
      <c r="F149" s="11"/>
      <c r="G149" s="11"/>
      <c r="H149" s="11"/>
      <c r="I149" s="100"/>
      <c r="BA149" s="11"/>
      <c r="BB149" s="11"/>
      <c r="BC149" s="11"/>
      <c r="BD149" s="11"/>
      <c r="BE149" s="11"/>
      <c r="BF149" s="11"/>
      <c r="BG149" s="11"/>
      <c r="BH149" s="11"/>
      <c r="BI149" s="11"/>
      <c r="BJ149" s="11"/>
      <c r="BK149" s="11"/>
    </row>
    <row r="150" spans="2:63">
      <c r="B150" s="11"/>
      <c r="C150" s="11"/>
      <c r="D150" s="11"/>
      <c r="E150" s="11"/>
      <c r="F150" s="11"/>
      <c r="G150" s="11"/>
      <c r="H150" s="11"/>
      <c r="I150" s="100"/>
      <c r="BA150" s="11"/>
      <c r="BB150" s="11"/>
      <c r="BC150" s="11"/>
      <c r="BD150" s="11"/>
      <c r="BE150" s="11"/>
      <c r="BF150" s="11"/>
      <c r="BG150" s="11"/>
      <c r="BH150" s="11"/>
      <c r="BI150" s="11"/>
      <c r="BJ150" s="11"/>
      <c r="BK150" s="11"/>
    </row>
    <row r="151" spans="2:63">
      <c r="B151" s="11"/>
      <c r="C151" s="11"/>
      <c r="D151" s="11"/>
      <c r="E151" s="11"/>
      <c r="F151" s="11"/>
      <c r="G151" s="11"/>
      <c r="H151" s="11"/>
      <c r="I151" s="100"/>
      <c r="BA151" s="11"/>
      <c r="BB151" s="11"/>
      <c r="BC151" s="11"/>
      <c r="BD151" s="11"/>
      <c r="BE151" s="11"/>
      <c r="BF151" s="11"/>
      <c r="BG151" s="11"/>
      <c r="BH151" s="11"/>
      <c r="BI151" s="11"/>
      <c r="BJ151" s="11"/>
      <c r="BK151" s="11"/>
    </row>
    <row r="152" spans="2:63">
      <c r="B152" s="11"/>
      <c r="C152" s="11"/>
      <c r="D152" s="11"/>
      <c r="E152" s="11"/>
      <c r="F152" s="11"/>
      <c r="G152" s="11"/>
      <c r="H152" s="11"/>
      <c r="I152" s="100"/>
      <c r="BA152" s="11"/>
      <c r="BB152" s="11"/>
      <c r="BC152" s="11"/>
      <c r="BD152" s="11"/>
      <c r="BE152" s="11"/>
      <c r="BF152" s="11"/>
      <c r="BG152" s="11"/>
      <c r="BH152" s="11"/>
      <c r="BI152" s="11"/>
      <c r="BJ152" s="11"/>
      <c r="BK152" s="11"/>
    </row>
    <row r="153" spans="2:63">
      <c r="B153" s="11"/>
      <c r="C153" s="11"/>
      <c r="D153" s="11"/>
      <c r="E153" s="11"/>
      <c r="F153" s="11"/>
      <c r="G153" s="11"/>
      <c r="H153" s="11"/>
      <c r="I153" s="100"/>
      <c r="BA153" s="11"/>
      <c r="BB153" s="11"/>
      <c r="BC153" s="11"/>
      <c r="BD153" s="11"/>
      <c r="BE153" s="11"/>
      <c r="BF153" s="11"/>
      <c r="BG153" s="11"/>
      <c r="BH153" s="11"/>
      <c r="BI153" s="11"/>
      <c r="BJ153" s="11"/>
      <c r="BK153" s="11"/>
    </row>
    <row r="154" spans="2:63">
      <c r="B154" s="11"/>
      <c r="C154" s="11"/>
      <c r="D154" s="11"/>
      <c r="E154" s="11"/>
      <c r="F154" s="11"/>
      <c r="G154" s="11"/>
      <c r="H154" s="11"/>
      <c r="I154" s="100"/>
      <c r="BA154" s="11"/>
      <c r="BB154" s="11"/>
      <c r="BC154" s="11"/>
      <c r="BD154" s="11"/>
      <c r="BE154" s="11"/>
      <c r="BF154" s="11"/>
      <c r="BG154" s="11"/>
      <c r="BH154" s="11"/>
      <c r="BI154" s="11"/>
      <c r="BJ154" s="11"/>
      <c r="BK154" s="11"/>
    </row>
    <row r="155" spans="2:63">
      <c r="B155" s="11"/>
      <c r="C155" s="11"/>
      <c r="D155" s="11"/>
      <c r="E155" s="11"/>
      <c r="F155" s="11"/>
      <c r="G155" s="11"/>
      <c r="H155" s="11"/>
      <c r="I155" s="100"/>
      <c r="BA155" s="11"/>
      <c r="BB155" s="11"/>
      <c r="BC155" s="11"/>
      <c r="BD155" s="11"/>
      <c r="BE155" s="11"/>
      <c r="BF155" s="11"/>
      <c r="BG155" s="11"/>
      <c r="BH155" s="11"/>
      <c r="BI155" s="11"/>
      <c r="BJ155" s="11"/>
      <c r="BK155" s="11"/>
    </row>
    <row r="156" spans="2:63">
      <c r="B156" s="11"/>
      <c r="C156" s="11"/>
      <c r="D156" s="11"/>
      <c r="E156" s="11"/>
      <c r="F156" s="11"/>
      <c r="G156" s="11"/>
      <c r="H156" s="11"/>
      <c r="I156" s="100"/>
      <c r="BA156" s="11"/>
      <c r="BB156" s="11"/>
      <c r="BC156" s="11"/>
      <c r="BD156" s="11"/>
      <c r="BE156" s="11"/>
      <c r="BF156" s="11"/>
      <c r="BG156" s="11"/>
      <c r="BH156" s="11"/>
      <c r="BI156" s="11"/>
      <c r="BJ156" s="11"/>
      <c r="BK156" s="11"/>
    </row>
    <row r="157" spans="2:63">
      <c r="B157" s="11"/>
      <c r="C157" s="11"/>
      <c r="D157" s="11"/>
      <c r="E157" s="11"/>
      <c r="F157" s="11"/>
      <c r="G157" s="11"/>
      <c r="H157" s="11"/>
      <c r="I157" s="100"/>
      <c r="BA157" s="11"/>
      <c r="BB157" s="11"/>
      <c r="BC157" s="11"/>
      <c r="BD157" s="11"/>
      <c r="BE157" s="11"/>
      <c r="BF157" s="11"/>
      <c r="BG157" s="11"/>
      <c r="BH157" s="11"/>
      <c r="BI157" s="11"/>
      <c r="BJ157" s="11"/>
      <c r="BK157" s="11"/>
    </row>
    <row r="158" spans="2:63">
      <c r="B158" s="11"/>
      <c r="C158" s="11"/>
      <c r="D158" s="11"/>
      <c r="E158" s="11"/>
      <c r="F158" s="11"/>
      <c r="G158" s="11"/>
      <c r="H158" s="11"/>
      <c r="I158" s="100"/>
      <c r="BA158" s="11"/>
      <c r="BB158" s="11"/>
      <c r="BC158" s="11"/>
      <c r="BD158" s="11"/>
      <c r="BE158" s="11"/>
      <c r="BF158" s="11"/>
      <c r="BG158" s="11"/>
      <c r="BH158" s="11"/>
      <c r="BI158" s="11"/>
      <c r="BJ158" s="11"/>
      <c r="BK158" s="11"/>
    </row>
    <row r="159" spans="2:63">
      <c r="B159" s="11"/>
      <c r="C159" s="11"/>
      <c r="D159" s="11"/>
      <c r="E159" s="11"/>
      <c r="F159" s="11"/>
      <c r="G159" s="11"/>
      <c r="H159" s="11"/>
      <c r="I159" s="100"/>
      <c r="BA159" s="11"/>
      <c r="BB159" s="11"/>
      <c r="BC159" s="11"/>
      <c r="BD159" s="11"/>
      <c r="BE159" s="11"/>
      <c r="BF159" s="11"/>
      <c r="BG159" s="11"/>
      <c r="BH159" s="11"/>
      <c r="BI159" s="11"/>
      <c r="BJ159" s="11"/>
      <c r="BK159" s="11"/>
    </row>
    <row r="160" spans="2:63">
      <c r="B160" s="11"/>
      <c r="C160" s="11"/>
      <c r="D160" s="11"/>
      <c r="E160" s="11"/>
      <c r="F160" s="11"/>
      <c r="G160" s="11"/>
      <c r="H160" s="11"/>
      <c r="I160" s="100"/>
      <c r="BA160" s="11"/>
      <c r="BB160" s="11"/>
      <c r="BC160" s="11"/>
      <c r="BD160" s="11"/>
      <c r="BE160" s="11"/>
      <c r="BF160" s="11"/>
      <c r="BG160" s="11"/>
      <c r="BH160" s="11"/>
      <c r="BI160" s="11"/>
      <c r="BJ160" s="11"/>
      <c r="BK160" s="11"/>
    </row>
    <row r="161" spans="2:63">
      <c r="B161" s="11"/>
      <c r="C161" s="11"/>
      <c r="D161" s="11"/>
      <c r="E161" s="11"/>
      <c r="F161" s="11"/>
      <c r="G161" s="11"/>
      <c r="H161" s="11"/>
      <c r="I161" s="100"/>
      <c r="BA161" s="11"/>
      <c r="BB161" s="11"/>
      <c r="BC161" s="11"/>
      <c r="BD161" s="11"/>
      <c r="BE161" s="11"/>
      <c r="BF161" s="11"/>
      <c r="BG161" s="11"/>
      <c r="BH161" s="11"/>
      <c r="BI161" s="11"/>
      <c r="BJ161" s="11"/>
      <c r="BK161" s="11"/>
    </row>
    <row r="162" spans="2:63">
      <c r="B162" s="11"/>
      <c r="C162" s="11"/>
      <c r="D162" s="11"/>
      <c r="E162" s="11"/>
      <c r="F162" s="11"/>
      <c r="G162" s="11"/>
      <c r="H162" s="11"/>
      <c r="I162" s="100"/>
      <c r="BA162" s="11"/>
      <c r="BB162" s="11"/>
      <c r="BC162" s="11"/>
      <c r="BD162" s="11"/>
      <c r="BE162" s="11"/>
      <c r="BF162" s="11"/>
      <c r="BG162" s="11"/>
      <c r="BH162" s="11"/>
      <c r="BI162" s="11"/>
      <c r="BJ162" s="11"/>
      <c r="BK162" s="11"/>
    </row>
    <row r="163" spans="2:63">
      <c r="B163" s="11"/>
      <c r="C163" s="11"/>
      <c r="D163" s="11"/>
      <c r="E163" s="11"/>
      <c r="F163" s="11"/>
      <c r="G163" s="11"/>
      <c r="H163" s="11"/>
      <c r="I163" s="100"/>
      <c r="BA163" s="11"/>
      <c r="BB163" s="11"/>
      <c r="BC163" s="11"/>
      <c r="BD163" s="11"/>
      <c r="BE163" s="11"/>
      <c r="BF163" s="11"/>
      <c r="BG163" s="11"/>
      <c r="BH163" s="11"/>
      <c r="BI163" s="11"/>
      <c r="BJ163" s="11"/>
      <c r="BK163" s="11"/>
    </row>
    <row r="164" spans="2:63">
      <c r="B164" s="11"/>
      <c r="C164" s="11"/>
      <c r="D164" s="11"/>
      <c r="E164" s="11"/>
      <c r="F164" s="11"/>
      <c r="G164" s="11"/>
      <c r="H164" s="11"/>
      <c r="I164" s="100"/>
      <c r="BA164" s="11"/>
      <c r="BB164" s="11"/>
      <c r="BC164" s="11"/>
      <c r="BD164" s="11"/>
      <c r="BE164" s="11"/>
      <c r="BF164" s="11"/>
      <c r="BG164" s="11"/>
      <c r="BH164" s="11"/>
      <c r="BI164" s="11"/>
      <c r="BJ164" s="11"/>
      <c r="BK164" s="11"/>
    </row>
    <row r="165" spans="2:63">
      <c r="B165" s="11"/>
      <c r="C165" s="11"/>
      <c r="D165" s="11"/>
      <c r="E165" s="11"/>
      <c r="F165" s="11"/>
      <c r="G165" s="11"/>
      <c r="H165" s="11"/>
      <c r="I165" s="100"/>
      <c r="BA165" s="11"/>
      <c r="BB165" s="11"/>
      <c r="BC165" s="11"/>
      <c r="BD165" s="11"/>
      <c r="BE165" s="11"/>
      <c r="BF165" s="11"/>
      <c r="BG165" s="11"/>
      <c r="BH165" s="11"/>
      <c r="BI165" s="11"/>
      <c r="BJ165" s="11"/>
      <c r="BK165" s="11"/>
    </row>
    <row r="166" spans="2:63">
      <c r="B166" s="11"/>
      <c r="C166" s="11"/>
      <c r="D166" s="11"/>
      <c r="E166" s="11"/>
      <c r="F166" s="11"/>
      <c r="G166" s="11"/>
      <c r="H166" s="11"/>
      <c r="I166" s="100"/>
      <c r="BA166" s="11"/>
      <c r="BB166" s="11"/>
      <c r="BC166" s="11"/>
      <c r="BD166" s="11"/>
      <c r="BE166" s="11"/>
      <c r="BF166" s="11"/>
      <c r="BG166" s="11"/>
      <c r="BH166" s="11"/>
      <c r="BI166" s="11"/>
      <c r="BJ166" s="11"/>
      <c r="BK166" s="11"/>
    </row>
    <row r="167" spans="2:63">
      <c r="B167" s="11"/>
      <c r="C167" s="11"/>
      <c r="D167" s="11"/>
      <c r="E167" s="11"/>
      <c r="F167" s="11"/>
      <c r="G167" s="11"/>
      <c r="H167" s="11"/>
      <c r="I167" s="100"/>
      <c r="BA167" s="11"/>
      <c r="BB167" s="11"/>
      <c r="BC167" s="11"/>
      <c r="BD167" s="11"/>
      <c r="BE167" s="11"/>
      <c r="BF167" s="11"/>
      <c r="BG167" s="11"/>
      <c r="BH167" s="11"/>
      <c r="BI167" s="11"/>
      <c r="BJ167" s="11"/>
      <c r="BK167" s="11"/>
    </row>
    <row r="168" spans="2:63">
      <c r="B168" s="11"/>
      <c r="C168" s="11"/>
      <c r="D168" s="11"/>
      <c r="E168" s="11"/>
      <c r="F168" s="11"/>
      <c r="G168" s="11"/>
      <c r="H168" s="11"/>
      <c r="I168" s="100"/>
      <c r="BA168" s="11"/>
      <c r="BB168" s="11"/>
      <c r="BC168" s="11"/>
      <c r="BD168" s="11"/>
      <c r="BE168" s="11"/>
      <c r="BF168" s="11"/>
      <c r="BG168" s="11"/>
      <c r="BH168" s="11"/>
      <c r="BI168" s="11"/>
      <c r="BJ168" s="11"/>
      <c r="BK168" s="11"/>
    </row>
    <row r="169" spans="2:63">
      <c r="B169" s="11"/>
      <c r="C169" s="11"/>
      <c r="D169" s="11"/>
      <c r="E169" s="11"/>
      <c r="F169" s="11"/>
      <c r="G169" s="11"/>
      <c r="H169" s="11"/>
      <c r="I169" s="100"/>
      <c r="BA169" s="11"/>
      <c r="BB169" s="11"/>
      <c r="BC169" s="11"/>
      <c r="BD169" s="11"/>
      <c r="BE169" s="11"/>
      <c r="BF169" s="11"/>
      <c r="BG169" s="11"/>
      <c r="BH169" s="11"/>
      <c r="BI169" s="11"/>
      <c r="BJ169" s="11"/>
      <c r="BK169" s="11"/>
    </row>
    <row r="170" spans="2:63">
      <c r="B170" s="11"/>
      <c r="C170" s="11"/>
      <c r="D170" s="11"/>
      <c r="E170" s="11"/>
      <c r="F170" s="11"/>
      <c r="G170" s="11"/>
      <c r="H170" s="11"/>
      <c r="I170" s="100"/>
      <c r="BA170" s="11"/>
      <c r="BB170" s="11"/>
      <c r="BC170" s="11"/>
      <c r="BD170" s="11"/>
      <c r="BE170" s="11"/>
      <c r="BF170" s="11"/>
      <c r="BG170" s="11"/>
      <c r="BH170" s="11"/>
      <c r="BI170" s="11"/>
      <c r="BJ170" s="11"/>
      <c r="BK170" s="11"/>
    </row>
    <row r="171" spans="2:63">
      <c r="B171" s="11"/>
      <c r="C171" s="11"/>
      <c r="D171" s="11"/>
      <c r="E171" s="11"/>
      <c r="F171" s="11"/>
      <c r="G171" s="11"/>
      <c r="H171" s="11"/>
      <c r="I171" s="100"/>
      <c r="BA171" s="11"/>
      <c r="BB171" s="11"/>
      <c r="BC171" s="11"/>
      <c r="BD171" s="11"/>
      <c r="BE171" s="11"/>
      <c r="BF171" s="11"/>
      <c r="BG171" s="11"/>
      <c r="BH171" s="11"/>
      <c r="BI171" s="11"/>
      <c r="BJ171" s="11"/>
      <c r="BK171" s="11"/>
    </row>
    <row r="172" spans="2:63">
      <c r="B172" s="11"/>
      <c r="C172" s="11"/>
      <c r="D172" s="11"/>
      <c r="E172" s="11"/>
      <c r="F172" s="11"/>
      <c r="G172" s="11"/>
      <c r="H172" s="11"/>
      <c r="I172" s="100"/>
      <c r="BA172" s="11"/>
      <c r="BB172" s="11"/>
      <c r="BC172" s="11"/>
      <c r="BD172" s="11"/>
      <c r="BE172" s="11"/>
      <c r="BF172" s="11"/>
      <c r="BG172" s="11"/>
      <c r="BH172" s="11"/>
      <c r="BI172" s="11"/>
      <c r="BJ172" s="11"/>
      <c r="BK172" s="11"/>
    </row>
    <row r="173" spans="2:63">
      <c r="B173" s="11"/>
      <c r="C173" s="11"/>
      <c r="D173" s="11"/>
      <c r="E173" s="11"/>
      <c r="F173" s="11"/>
      <c r="G173" s="11"/>
      <c r="H173" s="11"/>
      <c r="I173" s="100"/>
      <c r="BA173" s="11"/>
      <c r="BB173" s="11"/>
      <c r="BC173" s="11"/>
      <c r="BD173" s="11"/>
      <c r="BE173" s="11"/>
      <c r="BF173" s="11"/>
      <c r="BG173" s="11"/>
      <c r="BH173" s="11"/>
      <c r="BI173" s="11"/>
      <c r="BJ173" s="11"/>
      <c r="BK173" s="11"/>
    </row>
    <row r="174" spans="2:63">
      <c r="B174" s="11"/>
      <c r="C174" s="11"/>
      <c r="D174" s="11"/>
      <c r="E174" s="11"/>
      <c r="F174" s="11"/>
      <c r="G174" s="11"/>
      <c r="H174" s="11"/>
      <c r="I174" s="100"/>
      <c r="BA174" s="11"/>
      <c r="BB174" s="11"/>
      <c r="BC174" s="11"/>
      <c r="BD174" s="11"/>
      <c r="BE174" s="11"/>
      <c r="BF174" s="11"/>
      <c r="BG174" s="11"/>
      <c r="BH174" s="11"/>
      <c r="BI174" s="11"/>
      <c r="BJ174" s="11"/>
      <c r="BK174" s="11"/>
    </row>
    <row r="175" spans="2:63">
      <c r="B175" s="11"/>
      <c r="C175" s="11"/>
      <c r="D175" s="11"/>
      <c r="E175" s="11"/>
      <c r="F175" s="11"/>
      <c r="G175" s="11"/>
      <c r="H175" s="11"/>
      <c r="I175" s="100"/>
      <c r="BA175" s="11"/>
      <c r="BB175" s="11"/>
      <c r="BC175" s="11"/>
      <c r="BD175" s="11"/>
      <c r="BE175" s="11"/>
      <c r="BF175" s="11"/>
      <c r="BG175" s="11"/>
      <c r="BH175" s="11"/>
      <c r="BI175" s="11"/>
      <c r="BJ175" s="11"/>
      <c r="BK175" s="11"/>
    </row>
    <row r="176" spans="2:63">
      <c r="B176" s="11"/>
      <c r="C176" s="11"/>
      <c r="D176" s="11"/>
      <c r="E176" s="11"/>
      <c r="F176" s="11"/>
      <c r="G176" s="11"/>
      <c r="H176" s="11"/>
      <c r="I176" s="100"/>
      <c r="BA176" s="11"/>
      <c r="BB176" s="11"/>
      <c r="BC176" s="11"/>
      <c r="BD176" s="11"/>
      <c r="BE176" s="11"/>
      <c r="BF176" s="11"/>
      <c r="BG176" s="11"/>
      <c r="BH176" s="11"/>
      <c r="BI176" s="11"/>
      <c r="BJ176" s="11"/>
      <c r="BK176" s="11"/>
    </row>
    <row r="177" spans="2:63">
      <c r="B177" s="11"/>
      <c r="C177" s="11"/>
      <c r="D177" s="11"/>
      <c r="E177" s="11"/>
      <c r="F177" s="11"/>
      <c r="G177" s="11"/>
      <c r="H177" s="11"/>
      <c r="I177" s="100"/>
      <c r="BA177" s="11"/>
      <c r="BB177" s="11"/>
      <c r="BC177" s="11"/>
      <c r="BD177" s="11"/>
      <c r="BE177" s="11"/>
      <c r="BF177" s="11"/>
      <c r="BG177" s="11"/>
      <c r="BH177" s="11"/>
      <c r="BI177" s="11"/>
      <c r="BJ177" s="11"/>
      <c r="BK177" s="11"/>
    </row>
    <row r="178" spans="2:63">
      <c r="B178" s="11"/>
      <c r="C178" s="11"/>
      <c r="D178" s="11"/>
      <c r="E178" s="11"/>
      <c r="F178" s="11"/>
      <c r="G178" s="11"/>
      <c r="H178" s="11"/>
      <c r="I178" s="100"/>
      <c r="BA178" s="11"/>
      <c r="BB178" s="11"/>
      <c r="BC178" s="11"/>
      <c r="BD178" s="11"/>
      <c r="BE178" s="11"/>
      <c r="BF178" s="11"/>
      <c r="BG178" s="11"/>
      <c r="BH178" s="11"/>
      <c r="BI178" s="11"/>
      <c r="BJ178" s="11"/>
      <c r="BK178" s="11"/>
    </row>
    <row r="179" spans="2:63">
      <c r="B179" s="11"/>
      <c r="C179" s="11"/>
      <c r="D179" s="11"/>
      <c r="E179" s="11"/>
      <c r="F179" s="11"/>
      <c r="G179" s="11"/>
      <c r="H179" s="11"/>
      <c r="I179" s="100"/>
      <c r="BA179" s="11"/>
      <c r="BB179" s="11"/>
      <c r="BC179" s="11"/>
      <c r="BD179" s="11"/>
      <c r="BE179" s="11"/>
      <c r="BF179" s="11"/>
      <c r="BG179" s="11"/>
      <c r="BH179" s="11"/>
      <c r="BI179" s="11"/>
      <c r="BJ179" s="11"/>
      <c r="BK179" s="11"/>
    </row>
    <row r="180" spans="2:63">
      <c r="B180" s="11"/>
      <c r="C180" s="11"/>
      <c r="D180" s="11"/>
      <c r="E180" s="11"/>
      <c r="F180" s="11"/>
      <c r="G180" s="11"/>
      <c r="H180" s="11"/>
      <c r="I180" s="100"/>
      <c r="BA180" s="11"/>
      <c r="BB180" s="11"/>
      <c r="BC180" s="11"/>
      <c r="BD180" s="11"/>
      <c r="BE180" s="11"/>
      <c r="BF180" s="11"/>
      <c r="BG180" s="11"/>
      <c r="BH180" s="11"/>
      <c r="BI180" s="11"/>
      <c r="BJ180" s="11"/>
      <c r="BK180" s="11"/>
    </row>
    <row r="181" spans="2:63">
      <c r="B181" s="11"/>
      <c r="C181" s="11"/>
      <c r="D181" s="11"/>
      <c r="E181" s="11"/>
      <c r="F181" s="11"/>
      <c r="G181" s="11"/>
      <c r="H181" s="11"/>
      <c r="I181" s="100"/>
      <c r="BA181" s="11"/>
      <c r="BB181" s="11"/>
      <c r="BC181" s="11"/>
      <c r="BD181" s="11"/>
      <c r="BE181" s="11"/>
      <c r="BF181" s="11"/>
      <c r="BG181" s="11"/>
      <c r="BH181" s="11"/>
      <c r="BI181" s="11"/>
      <c r="BJ181" s="11"/>
      <c r="BK181" s="11"/>
    </row>
    <row r="182" spans="2:63">
      <c r="B182" s="11"/>
      <c r="C182" s="11"/>
      <c r="D182" s="11"/>
      <c r="E182" s="11"/>
      <c r="F182" s="11"/>
      <c r="G182" s="11"/>
      <c r="H182" s="11"/>
      <c r="I182" s="100"/>
      <c r="BA182" s="11"/>
      <c r="BB182" s="11"/>
      <c r="BC182" s="11"/>
      <c r="BD182" s="11"/>
      <c r="BE182" s="11"/>
      <c r="BF182" s="11"/>
      <c r="BG182" s="11"/>
      <c r="BH182" s="11"/>
      <c r="BI182" s="11"/>
      <c r="BJ182" s="11"/>
      <c r="BK182" s="11"/>
    </row>
    <row r="183" spans="2:63">
      <c r="B183" s="11"/>
      <c r="C183" s="11"/>
      <c r="D183" s="11"/>
      <c r="E183" s="11"/>
      <c r="F183" s="11"/>
      <c r="G183" s="11"/>
      <c r="H183" s="11"/>
      <c r="I183" s="100"/>
      <c r="BA183" s="11"/>
      <c r="BB183" s="11"/>
      <c r="BC183" s="11"/>
      <c r="BD183" s="11"/>
      <c r="BE183" s="11"/>
      <c r="BF183" s="11"/>
      <c r="BG183" s="11"/>
      <c r="BH183" s="11"/>
      <c r="BI183" s="11"/>
      <c r="BJ183" s="11"/>
      <c r="BK183" s="11"/>
    </row>
    <row r="184" spans="2:63">
      <c r="B184" s="11"/>
      <c r="C184" s="11"/>
      <c r="D184" s="11"/>
      <c r="E184" s="11"/>
      <c r="F184" s="11"/>
      <c r="G184" s="11"/>
      <c r="H184" s="11"/>
      <c r="I184" s="100"/>
      <c r="BA184" s="11"/>
      <c r="BB184" s="11"/>
      <c r="BC184" s="11"/>
      <c r="BD184" s="11"/>
      <c r="BE184" s="11"/>
      <c r="BF184" s="11"/>
      <c r="BG184" s="11"/>
      <c r="BH184" s="11"/>
      <c r="BI184" s="11"/>
      <c r="BJ184" s="11"/>
      <c r="BK184" s="11"/>
    </row>
    <row r="185" spans="2:63">
      <c r="B185" s="11"/>
      <c r="C185" s="11"/>
      <c r="D185" s="11"/>
      <c r="E185" s="11"/>
      <c r="F185" s="11"/>
      <c r="G185" s="11"/>
      <c r="H185" s="11"/>
      <c r="I185" s="100"/>
      <c r="BA185" s="11"/>
      <c r="BB185" s="11"/>
      <c r="BC185" s="11"/>
      <c r="BD185" s="11"/>
      <c r="BE185" s="11"/>
      <c r="BF185" s="11"/>
      <c r="BG185" s="11"/>
      <c r="BH185" s="11"/>
      <c r="BI185" s="11"/>
      <c r="BJ185" s="11"/>
      <c r="BK185" s="11"/>
    </row>
    <row r="186" spans="2:63">
      <c r="B186" s="11"/>
      <c r="C186" s="11"/>
      <c r="D186" s="11"/>
      <c r="E186" s="11"/>
      <c r="F186" s="11"/>
      <c r="G186" s="11"/>
      <c r="H186" s="11"/>
      <c r="I186" s="100"/>
      <c r="BA186" s="11"/>
      <c r="BB186" s="11"/>
      <c r="BC186" s="11"/>
      <c r="BD186" s="11"/>
      <c r="BE186" s="11"/>
      <c r="BF186" s="11"/>
      <c r="BG186" s="11"/>
      <c r="BH186" s="11"/>
      <c r="BI186" s="11"/>
      <c r="BJ186" s="11"/>
      <c r="BK186" s="11"/>
    </row>
    <row r="187" spans="2:63">
      <c r="B187" s="11"/>
      <c r="C187" s="11"/>
      <c r="D187" s="11"/>
      <c r="E187" s="11"/>
      <c r="F187" s="11"/>
      <c r="G187" s="11"/>
      <c r="H187" s="11"/>
      <c r="I187" s="100"/>
      <c r="BA187" s="11"/>
      <c r="BB187" s="11"/>
      <c r="BC187" s="11"/>
      <c r="BD187" s="11"/>
      <c r="BE187" s="11"/>
      <c r="BF187" s="11"/>
      <c r="BG187" s="11"/>
      <c r="BH187" s="11"/>
      <c r="BI187" s="11"/>
      <c r="BJ187" s="11"/>
      <c r="BK187" s="11"/>
    </row>
    <row r="188" spans="2:63">
      <c r="B188" s="11"/>
      <c r="C188" s="11"/>
      <c r="D188" s="11"/>
      <c r="E188" s="11"/>
      <c r="F188" s="11"/>
      <c r="G188" s="11"/>
      <c r="H188" s="11"/>
      <c r="I188" s="100"/>
      <c r="BA188" s="11"/>
      <c r="BB188" s="11"/>
      <c r="BC188" s="11"/>
      <c r="BD188" s="11"/>
      <c r="BE188" s="11"/>
      <c r="BF188" s="11"/>
      <c r="BG188" s="11"/>
      <c r="BH188" s="11"/>
      <c r="BI188" s="11"/>
      <c r="BJ188" s="11"/>
      <c r="BK188" s="11"/>
    </row>
    <row r="189" spans="2:63">
      <c r="B189" s="11"/>
      <c r="C189" s="11"/>
      <c r="D189" s="11"/>
      <c r="E189" s="11"/>
      <c r="F189" s="11"/>
      <c r="G189" s="11"/>
      <c r="H189" s="11"/>
      <c r="I189" s="100"/>
      <c r="BA189" s="11"/>
      <c r="BB189" s="11"/>
      <c r="BC189" s="11"/>
      <c r="BD189" s="11"/>
      <c r="BE189" s="11"/>
      <c r="BF189" s="11"/>
      <c r="BG189" s="11"/>
      <c r="BH189" s="11"/>
      <c r="BI189" s="11"/>
      <c r="BJ189" s="11"/>
      <c r="BK189" s="11"/>
    </row>
    <row r="190" spans="2:63">
      <c r="B190" s="11"/>
      <c r="C190" s="11"/>
      <c r="D190" s="11"/>
      <c r="E190" s="11"/>
      <c r="F190" s="11"/>
      <c r="G190" s="11"/>
      <c r="H190" s="11"/>
      <c r="I190" s="100"/>
      <c r="BA190" s="11"/>
      <c r="BB190" s="11"/>
      <c r="BC190" s="11"/>
      <c r="BD190" s="11"/>
      <c r="BE190" s="11"/>
      <c r="BF190" s="11"/>
      <c r="BG190" s="11"/>
      <c r="BH190" s="11"/>
      <c r="BI190" s="11"/>
      <c r="BJ190" s="11"/>
      <c r="BK190" s="11"/>
    </row>
    <row r="191" spans="2:63">
      <c r="B191" s="11"/>
      <c r="C191" s="11"/>
      <c r="D191" s="11"/>
      <c r="E191" s="11"/>
      <c r="F191" s="11"/>
      <c r="G191" s="11"/>
      <c r="H191" s="11"/>
      <c r="I191" s="100"/>
      <c r="BA191" s="11"/>
      <c r="BB191" s="11"/>
      <c r="BC191" s="11"/>
      <c r="BD191" s="11"/>
      <c r="BE191" s="11"/>
      <c r="BF191" s="11"/>
      <c r="BG191" s="11"/>
      <c r="BH191" s="11"/>
      <c r="BI191" s="11"/>
      <c r="BJ191" s="11"/>
      <c r="BK191" s="11"/>
    </row>
    <row r="192" spans="2:63">
      <c r="B192" s="11"/>
      <c r="C192" s="11"/>
      <c r="D192" s="11"/>
      <c r="E192" s="11"/>
      <c r="F192" s="11"/>
      <c r="G192" s="11"/>
      <c r="H192" s="11"/>
      <c r="I192" s="100"/>
      <c r="BA192" s="11"/>
      <c r="BB192" s="11"/>
      <c r="BC192" s="11"/>
      <c r="BD192" s="11"/>
      <c r="BE192" s="11"/>
      <c r="BF192" s="11"/>
      <c r="BG192" s="11"/>
      <c r="BH192" s="11"/>
      <c r="BI192" s="11"/>
      <c r="BJ192" s="11"/>
      <c r="BK192" s="11"/>
    </row>
    <row r="193" spans="2:63">
      <c r="B193" s="11"/>
      <c r="C193" s="11"/>
      <c r="D193" s="11"/>
      <c r="E193" s="11"/>
      <c r="F193" s="11"/>
      <c r="G193" s="11"/>
      <c r="H193" s="11"/>
      <c r="I193" s="100"/>
      <c r="BA193" s="11"/>
      <c r="BB193" s="11"/>
      <c r="BC193" s="11"/>
      <c r="BD193" s="11"/>
      <c r="BE193" s="11"/>
      <c r="BF193" s="11"/>
      <c r="BG193" s="11"/>
      <c r="BH193" s="11"/>
      <c r="BI193" s="11"/>
      <c r="BJ193" s="11"/>
      <c r="BK193" s="11"/>
    </row>
    <row r="194" spans="2:63">
      <c r="B194" s="11"/>
      <c r="C194" s="11"/>
      <c r="D194" s="11"/>
      <c r="E194" s="11"/>
      <c r="F194" s="11"/>
      <c r="G194" s="11"/>
      <c r="H194" s="11"/>
      <c r="I194" s="100"/>
      <c r="BA194" s="11"/>
      <c r="BB194" s="11"/>
      <c r="BC194" s="11"/>
      <c r="BD194" s="11"/>
      <c r="BE194" s="11"/>
      <c r="BF194" s="11"/>
      <c r="BG194" s="11"/>
      <c r="BH194" s="11"/>
      <c r="BI194" s="11"/>
      <c r="BJ194" s="11"/>
      <c r="BK194" s="11"/>
    </row>
    <row r="195" spans="2:63">
      <c r="B195" s="11"/>
      <c r="C195" s="11"/>
      <c r="D195" s="11"/>
      <c r="E195" s="11"/>
      <c r="F195" s="11"/>
      <c r="G195" s="11"/>
      <c r="H195" s="11"/>
      <c r="I195" s="100"/>
      <c r="BA195" s="11"/>
      <c r="BB195" s="11"/>
      <c r="BC195" s="11"/>
      <c r="BD195" s="11"/>
      <c r="BE195" s="11"/>
      <c r="BF195" s="11"/>
      <c r="BG195" s="11"/>
      <c r="BH195" s="11"/>
      <c r="BI195" s="11"/>
      <c r="BJ195" s="11"/>
      <c r="BK195" s="11"/>
    </row>
    <row r="196" spans="2:63">
      <c r="B196" s="11"/>
      <c r="C196" s="11"/>
      <c r="D196" s="11"/>
      <c r="E196" s="11"/>
      <c r="F196" s="11"/>
      <c r="G196" s="11"/>
      <c r="H196" s="11"/>
      <c r="I196" s="100"/>
      <c r="BA196" s="11"/>
      <c r="BB196" s="11"/>
      <c r="BC196" s="11"/>
      <c r="BD196" s="11"/>
      <c r="BE196" s="11"/>
      <c r="BF196" s="11"/>
      <c r="BG196" s="11"/>
      <c r="BH196" s="11"/>
      <c r="BI196" s="11"/>
      <c r="BJ196" s="11"/>
      <c r="BK196" s="11"/>
    </row>
    <row r="197" spans="2:63">
      <c r="B197" s="11"/>
      <c r="C197" s="11"/>
      <c r="D197" s="11"/>
      <c r="E197" s="11"/>
      <c r="F197" s="11"/>
      <c r="G197" s="11"/>
      <c r="H197" s="11"/>
      <c r="I197" s="100"/>
      <c r="BA197" s="11"/>
      <c r="BB197" s="11"/>
      <c r="BC197" s="11"/>
      <c r="BD197" s="11"/>
      <c r="BE197" s="11"/>
      <c r="BF197" s="11"/>
      <c r="BG197" s="11"/>
      <c r="BH197" s="11"/>
      <c r="BI197" s="11"/>
      <c r="BJ197" s="11"/>
      <c r="BK197" s="11"/>
    </row>
    <row r="198" spans="2:63">
      <c r="B198" s="11"/>
      <c r="C198" s="11"/>
      <c r="D198" s="11"/>
      <c r="E198" s="11"/>
      <c r="F198" s="11"/>
      <c r="G198" s="11"/>
      <c r="H198" s="11"/>
      <c r="I198" s="100"/>
      <c r="BA198" s="11"/>
      <c r="BB198" s="11"/>
      <c r="BC198" s="11"/>
      <c r="BD198" s="11"/>
      <c r="BE198" s="11"/>
      <c r="BF198" s="11"/>
      <c r="BG198" s="11"/>
      <c r="BH198" s="11"/>
      <c r="BI198" s="11"/>
      <c r="BJ198" s="11"/>
      <c r="BK198" s="11"/>
    </row>
    <row r="199" spans="2:63">
      <c r="B199" s="11"/>
      <c r="C199" s="11"/>
      <c r="D199" s="11"/>
      <c r="E199" s="11"/>
      <c r="F199" s="11"/>
      <c r="G199" s="11"/>
      <c r="H199" s="11"/>
      <c r="I199" s="100"/>
      <c r="BA199" s="11"/>
      <c r="BB199" s="11"/>
      <c r="BC199" s="11"/>
      <c r="BD199" s="11"/>
      <c r="BE199" s="11"/>
      <c r="BF199" s="11"/>
      <c r="BG199" s="11"/>
      <c r="BH199" s="11"/>
      <c r="BI199" s="11"/>
      <c r="BJ199" s="11"/>
      <c r="BK199" s="11"/>
    </row>
    <row r="200" spans="2:63">
      <c r="B200" s="11"/>
      <c r="C200" s="11"/>
      <c r="D200" s="11"/>
      <c r="E200" s="11"/>
      <c r="F200" s="11"/>
      <c r="G200" s="11"/>
      <c r="H200" s="11"/>
      <c r="I200" s="100"/>
      <c r="BA200" s="11"/>
      <c r="BB200" s="11"/>
      <c r="BC200" s="11"/>
      <c r="BD200" s="11"/>
      <c r="BE200" s="11"/>
      <c r="BF200" s="11"/>
      <c r="BG200" s="11"/>
      <c r="BH200" s="11"/>
      <c r="BI200" s="11"/>
      <c r="BJ200" s="11"/>
      <c r="BK200" s="11"/>
    </row>
    <row r="201" spans="2:63">
      <c r="B201" s="11"/>
      <c r="C201" s="11"/>
      <c r="D201" s="11"/>
      <c r="E201" s="11"/>
      <c r="F201" s="11"/>
      <c r="G201" s="11"/>
      <c r="H201" s="11"/>
      <c r="I201" s="100"/>
      <c r="BA201" s="11"/>
      <c r="BB201" s="11"/>
      <c r="BC201" s="11"/>
      <c r="BD201" s="11"/>
      <c r="BE201" s="11"/>
      <c r="BF201" s="11"/>
      <c r="BG201" s="11"/>
      <c r="BH201" s="11"/>
      <c r="BI201" s="11"/>
      <c r="BJ201" s="11"/>
      <c r="BK201" s="11"/>
    </row>
    <row r="202" spans="2:63">
      <c r="B202" s="11"/>
      <c r="C202" s="11"/>
      <c r="D202" s="11"/>
      <c r="E202" s="11"/>
      <c r="F202" s="11"/>
      <c r="G202" s="11"/>
      <c r="H202" s="11"/>
      <c r="I202" s="100"/>
      <c r="BA202" s="11"/>
      <c r="BB202" s="11"/>
      <c r="BC202" s="11"/>
      <c r="BD202" s="11"/>
      <c r="BE202" s="11"/>
      <c r="BF202" s="11"/>
      <c r="BG202" s="11"/>
      <c r="BH202" s="11"/>
      <c r="BI202" s="11"/>
      <c r="BJ202" s="11"/>
      <c r="BK202" s="11"/>
    </row>
    <row r="203" spans="2:63">
      <c r="B203" s="11"/>
      <c r="C203" s="11"/>
      <c r="D203" s="11"/>
      <c r="E203" s="11"/>
      <c r="F203" s="11"/>
      <c r="G203" s="11"/>
      <c r="H203" s="11"/>
      <c r="I203" s="100"/>
      <c r="BA203" s="11"/>
      <c r="BB203" s="11"/>
      <c r="BC203" s="11"/>
      <c r="BD203" s="11"/>
      <c r="BE203" s="11"/>
      <c r="BF203" s="11"/>
      <c r="BG203" s="11"/>
      <c r="BH203" s="11"/>
      <c r="BI203" s="11"/>
      <c r="BJ203" s="11"/>
      <c r="BK203" s="11"/>
    </row>
    <row r="204" spans="2:63">
      <c r="B204" s="11"/>
      <c r="C204" s="11"/>
      <c r="D204" s="11"/>
      <c r="E204" s="11"/>
      <c r="F204" s="11"/>
      <c r="G204" s="11"/>
      <c r="H204" s="11"/>
      <c r="I204" s="100"/>
      <c r="BA204" s="11"/>
      <c r="BB204" s="11"/>
      <c r="BC204" s="11"/>
      <c r="BD204" s="11"/>
      <c r="BE204" s="11"/>
      <c r="BF204" s="11"/>
      <c r="BG204" s="11"/>
      <c r="BH204" s="11"/>
      <c r="BI204" s="11"/>
      <c r="BJ204" s="11"/>
      <c r="BK204" s="11"/>
    </row>
    <row r="205" spans="2:63">
      <c r="B205" s="11"/>
      <c r="C205" s="11"/>
      <c r="D205" s="11"/>
      <c r="E205" s="11"/>
      <c r="F205" s="11"/>
      <c r="G205" s="11"/>
      <c r="H205" s="11"/>
      <c r="I205" s="100"/>
      <c r="BA205" s="11"/>
      <c r="BB205" s="11"/>
      <c r="BC205" s="11"/>
      <c r="BD205" s="11"/>
      <c r="BE205" s="11"/>
      <c r="BF205" s="11"/>
      <c r="BG205" s="11"/>
      <c r="BH205" s="11"/>
      <c r="BI205" s="11"/>
      <c r="BJ205" s="11"/>
      <c r="BK205" s="11"/>
    </row>
    <row r="206" spans="2:63">
      <c r="B206" s="11"/>
      <c r="C206" s="11"/>
      <c r="D206" s="11"/>
      <c r="E206" s="11"/>
      <c r="F206" s="11"/>
      <c r="G206" s="11"/>
      <c r="H206" s="11"/>
      <c r="I206" s="100"/>
      <c r="BA206" s="11"/>
      <c r="BB206" s="11"/>
      <c r="BC206" s="11"/>
      <c r="BD206" s="11"/>
      <c r="BE206" s="11"/>
      <c r="BF206" s="11"/>
      <c r="BG206" s="11"/>
      <c r="BH206" s="11"/>
      <c r="BI206" s="11"/>
      <c r="BJ206" s="11"/>
      <c r="BK206" s="11"/>
    </row>
    <row r="207" spans="2:63">
      <c r="B207" s="11"/>
      <c r="C207" s="11"/>
      <c r="D207" s="11"/>
      <c r="E207" s="11"/>
      <c r="F207" s="11"/>
      <c r="G207" s="11"/>
      <c r="H207" s="11"/>
      <c r="I207" s="100"/>
      <c r="BA207" s="11"/>
      <c r="BB207" s="11"/>
      <c r="BC207" s="11"/>
      <c r="BD207" s="11"/>
      <c r="BE207" s="11"/>
      <c r="BF207" s="11"/>
      <c r="BG207" s="11"/>
      <c r="BH207" s="11"/>
      <c r="BI207" s="11"/>
      <c r="BJ207" s="11"/>
      <c r="BK207" s="11"/>
    </row>
    <row r="208" spans="2:63">
      <c r="B208" s="11"/>
      <c r="C208" s="11"/>
      <c r="D208" s="11"/>
      <c r="E208" s="11"/>
      <c r="F208" s="11"/>
      <c r="G208" s="11"/>
      <c r="H208" s="11"/>
      <c r="I208" s="100"/>
      <c r="BA208" s="11"/>
      <c r="BB208" s="11"/>
      <c r="BC208" s="11"/>
      <c r="BD208" s="11"/>
      <c r="BE208" s="11"/>
      <c r="BF208" s="11"/>
      <c r="BG208" s="11"/>
      <c r="BH208" s="11"/>
      <c r="BI208" s="11"/>
      <c r="BJ208" s="11"/>
      <c r="BK208" s="11"/>
    </row>
    <row r="209" spans="2:63">
      <c r="B209" s="11"/>
      <c r="C209" s="11"/>
      <c r="D209" s="11"/>
      <c r="E209" s="11"/>
      <c r="F209" s="11"/>
      <c r="G209" s="11"/>
      <c r="H209" s="11"/>
      <c r="I209" s="100"/>
      <c r="BA209" s="11"/>
      <c r="BB209" s="11"/>
      <c r="BC209" s="11"/>
      <c r="BD209" s="11"/>
      <c r="BE209" s="11"/>
      <c r="BF209" s="11"/>
      <c r="BG209" s="11"/>
      <c r="BH209" s="11"/>
      <c r="BI209" s="11"/>
      <c r="BJ209" s="11"/>
      <c r="BK209" s="11"/>
    </row>
    <row r="210" spans="2:63">
      <c r="B210" s="11"/>
      <c r="C210" s="11"/>
      <c r="D210" s="11"/>
      <c r="E210" s="11"/>
      <c r="F210" s="11"/>
      <c r="G210" s="11"/>
      <c r="H210" s="11"/>
      <c r="I210" s="100"/>
      <c r="BA210" s="11"/>
      <c r="BB210" s="11"/>
      <c r="BC210" s="11"/>
      <c r="BD210" s="11"/>
      <c r="BE210" s="11"/>
      <c r="BF210" s="11"/>
      <c r="BG210" s="11"/>
      <c r="BH210" s="11"/>
      <c r="BI210" s="11"/>
      <c r="BJ210" s="11"/>
      <c r="BK210" s="11"/>
    </row>
    <row r="211" spans="2:63">
      <c r="B211" s="11"/>
      <c r="C211" s="11"/>
      <c r="D211" s="11"/>
      <c r="E211" s="11"/>
      <c r="F211" s="11"/>
      <c r="G211" s="11"/>
      <c r="H211" s="11"/>
      <c r="I211" s="100"/>
      <c r="BA211" s="11"/>
      <c r="BB211" s="11"/>
      <c r="BC211" s="11"/>
      <c r="BD211" s="11"/>
      <c r="BE211" s="11"/>
      <c r="BF211" s="11"/>
      <c r="BG211" s="11"/>
      <c r="BH211" s="11"/>
      <c r="BI211" s="11"/>
      <c r="BJ211" s="11"/>
      <c r="BK211" s="11"/>
    </row>
    <row r="212" spans="2:63">
      <c r="B212" s="11"/>
      <c r="C212" s="11"/>
      <c r="D212" s="11"/>
      <c r="E212" s="11"/>
      <c r="F212" s="11"/>
      <c r="G212" s="11"/>
      <c r="H212" s="11"/>
      <c r="I212" s="100"/>
      <c r="BA212" s="11"/>
      <c r="BB212" s="11"/>
      <c r="BC212" s="11"/>
      <c r="BD212" s="11"/>
      <c r="BE212" s="11"/>
      <c r="BF212" s="11"/>
      <c r="BG212" s="11"/>
      <c r="BH212" s="11"/>
      <c r="BI212" s="11"/>
      <c r="BJ212" s="11"/>
      <c r="BK212" s="11"/>
    </row>
    <row r="213" spans="2:63">
      <c r="B213" s="11"/>
      <c r="C213" s="11"/>
      <c r="D213" s="11"/>
      <c r="E213" s="11"/>
      <c r="F213" s="11"/>
      <c r="G213" s="11"/>
      <c r="H213" s="11"/>
      <c r="I213" s="100"/>
      <c r="BA213" s="11"/>
      <c r="BB213" s="11"/>
      <c r="BC213" s="11"/>
      <c r="BD213" s="11"/>
      <c r="BE213" s="11"/>
      <c r="BF213" s="11"/>
      <c r="BG213" s="11"/>
      <c r="BH213" s="11"/>
      <c r="BI213" s="11"/>
      <c r="BJ213" s="11"/>
      <c r="BK213" s="11"/>
    </row>
    <row r="214" spans="2:63">
      <c r="B214" s="11"/>
      <c r="C214" s="11"/>
      <c r="D214" s="11"/>
      <c r="E214" s="11"/>
      <c r="F214" s="11"/>
      <c r="G214" s="11"/>
      <c r="H214" s="11"/>
      <c r="I214" s="100"/>
      <c r="BA214" s="11"/>
      <c r="BB214" s="11"/>
      <c r="BC214" s="11"/>
      <c r="BD214" s="11"/>
      <c r="BE214" s="11"/>
      <c r="BF214" s="11"/>
      <c r="BG214" s="11"/>
      <c r="BH214" s="11"/>
      <c r="BI214" s="11"/>
      <c r="BJ214" s="11"/>
      <c r="BK214" s="11"/>
    </row>
    <row r="215" spans="2:63">
      <c r="B215" s="11"/>
      <c r="C215" s="11"/>
      <c r="D215" s="11"/>
      <c r="E215" s="11"/>
      <c r="F215" s="11"/>
      <c r="G215" s="11"/>
      <c r="H215" s="11"/>
      <c r="I215" s="100"/>
      <c r="BA215" s="11"/>
      <c r="BB215" s="11"/>
      <c r="BC215" s="11"/>
      <c r="BD215" s="11"/>
      <c r="BE215" s="11"/>
      <c r="BF215" s="11"/>
      <c r="BG215" s="11"/>
      <c r="BH215" s="11"/>
      <c r="BI215" s="11"/>
      <c r="BJ215" s="11"/>
      <c r="BK215" s="11"/>
    </row>
    <row r="216" spans="2:63">
      <c r="B216" s="11"/>
      <c r="C216" s="11"/>
      <c r="D216" s="11"/>
      <c r="E216" s="11"/>
      <c r="F216" s="11"/>
      <c r="G216" s="11"/>
      <c r="H216" s="11"/>
      <c r="I216" s="100"/>
      <c r="BA216" s="11"/>
      <c r="BB216" s="11"/>
      <c r="BC216" s="11"/>
      <c r="BD216" s="11"/>
      <c r="BE216" s="11"/>
      <c r="BF216" s="11"/>
      <c r="BG216" s="11"/>
      <c r="BH216" s="11"/>
      <c r="BI216" s="11"/>
      <c r="BJ216" s="11"/>
      <c r="BK216" s="11"/>
    </row>
    <row r="217" spans="2:63">
      <c r="B217" s="11"/>
      <c r="C217" s="11"/>
      <c r="D217" s="11"/>
      <c r="E217" s="11"/>
      <c r="F217" s="11"/>
      <c r="G217" s="11"/>
      <c r="H217" s="11"/>
      <c r="I217" s="100"/>
      <c r="BA217" s="11"/>
      <c r="BB217" s="11"/>
      <c r="BC217" s="11"/>
      <c r="BD217" s="11"/>
      <c r="BE217" s="11"/>
      <c r="BF217" s="11"/>
      <c r="BG217" s="11"/>
      <c r="BH217" s="11"/>
      <c r="BI217" s="11"/>
      <c r="BJ217" s="11"/>
      <c r="BK217" s="11"/>
    </row>
    <row r="218" spans="2:63">
      <c r="B218" s="11"/>
      <c r="C218" s="11"/>
      <c r="D218" s="11"/>
      <c r="E218" s="11"/>
      <c r="F218" s="11"/>
      <c r="G218" s="11"/>
      <c r="H218" s="11"/>
      <c r="I218" s="100"/>
      <c r="BA218" s="11"/>
      <c r="BB218" s="11"/>
      <c r="BC218" s="11"/>
      <c r="BD218" s="11"/>
      <c r="BE218" s="11"/>
      <c r="BF218" s="11"/>
      <c r="BG218" s="11"/>
      <c r="BH218" s="11"/>
      <c r="BI218" s="11"/>
      <c r="BJ218" s="11"/>
      <c r="BK218" s="11"/>
    </row>
    <row r="219" spans="2:63">
      <c r="B219" s="11"/>
      <c r="C219" s="11"/>
      <c r="D219" s="11"/>
      <c r="E219" s="11"/>
      <c r="F219" s="11"/>
      <c r="G219" s="11"/>
      <c r="H219" s="11"/>
      <c r="I219" s="100"/>
      <c r="BA219" s="11"/>
      <c r="BB219" s="11"/>
      <c r="BC219" s="11"/>
      <c r="BD219" s="11"/>
      <c r="BE219" s="11"/>
      <c r="BF219" s="11"/>
      <c r="BG219" s="11"/>
      <c r="BH219" s="11"/>
      <c r="BI219" s="11"/>
      <c r="BJ219" s="11"/>
      <c r="BK219" s="11"/>
    </row>
    <row r="220" spans="2:63">
      <c r="B220" s="11"/>
      <c r="C220" s="11"/>
      <c r="D220" s="11"/>
      <c r="E220" s="11"/>
      <c r="F220" s="11"/>
      <c r="G220" s="11"/>
      <c r="H220" s="11"/>
      <c r="I220" s="100"/>
      <c r="BA220" s="11"/>
      <c r="BB220" s="11"/>
      <c r="BC220" s="11"/>
      <c r="BD220" s="11"/>
      <c r="BE220" s="11"/>
      <c r="BF220" s="11"/>
      <c r="BG220" s="11"/>
      <c r="BH220" s="11"/>
      <c r="BI220" s="11"/>
      <c r="BJ220" s="11"/>
      <c r="BK220" s="11"/>
    </row>
    <row r="221" spans="2:63">
      <c r="B221" s="11"/>
      <c r="C221" s="11"/>
      <c r="D221" s="11"/>
      <c r="E221" s="11"/>
      <c r="F221" s="11"/>
      <c r="G221" s="11"/>
      <c r="H221" s="11"/>
      <c r="I221" s="100"/>
      <c r="BA221" s="11"/>
      <c r="BB221" s="11"/>
      <c r="BC221" s="11"/>
      <c r="BD221" s="11"/>
      <c r="BE221" s="11"/>
      <c r="BF221" s="11"/>
      <c r="BG221" s="11"/>
      <c r="BH221" s="11"/>
      <c r="BI221" s="11"/>
      <c r="BJ221" s="11"/>
      <c r="BK221" s="11"/>
    </row>
    <row r="222" spans="2:63">
      <c r="B222" s="11"/>
      <c r="C222" s="11"/>
      <c r="D222" s="11"/>
      <c r="E222" s="11"/>
      <c r="F222" s="11"/>
      <c r="G222" s="11"/>
      <c r="H222" s="11"/>
      <c r="I222" s="100"/>
      <c r="BA222" s="11"/>
      <c r="BB222" s="11"/>
      <c r="BC222" s="11"/>
      <c r="BD222" s="11"/>
      <c r="BE222" s="11"/>
      <c r="BF222" s="11"/>
      <c r="BG222" s="11"/>
      <c r="BH222" s="11"/>
      <c r="BI222" s="11"/>
      <c r="BJ222" s="11"/>
      <c r="BK222" s="11"/>
    </row>
    <row r="223" spans="2:63">
      <c r="B223" s="11"/>
      <c r="C223" s="11"/>
      <c r="D223" s="11"/>
      <c r="E223" s="11"/>
      <c r="F223" s="11"/>
      <c r="G223" s="11"/>
      <c r="H223" s="11"/>
      <c r="I223" s="100"/>
      <c r="BA223" s="11"/>
      <c r="BB223" s="11"/>
      <c r="BC223" s="11"/>
      <c r="BD223" s="11"/>
      <c r="BE223" s="11"/>
      <c r="BF223" s="11"/>
      <c r="BG223" s="11"/>
      <c r="BH223" s="11"/>
      <c r="BI223" s="11"/>
      <c r="BJ223" s="11"/>
      <c r="BK223" s="11"/>
    </row>
    <row r="224" spans="2:63">
      <c r="B224" s="11"/>
      <c r="C224" s="11"/>
      <c r="D224" s="11"/>
      <c r="E224" s="11"/>
      <c r="F224" s="11"/>
      <c r="G224" s="11"/>
      <c r="H224" s="11"/>
      <c r="I224" s="100"/>
      <c r="BA224" s="11"/>
      <c r="BB224" s="11"/>
      <c r="BC224" s="11"/>
      <c r="BD224" s="11"/>
      <c r="BE224" s="11"/>
      <c r="BF224" s="11"/>
      <c r="BG224" s="11"/>
      <c r="BH224" s="11"/>
      <c r="BI224" s="11"/>
      <c r="BJ224" s="11"/>
      <c r="BK224" s="11"/>
    </row>
    <row r="225" spans="2:63">
      <c r="B225" s="11"/>
      <c r="C225" s="11"/>
      <c r="D225" s="11"/>
      <c r="E225" s="11"/>
      <c r="F225" s="11"/>
      <c r="G225" s="11"/>
      <c r="H225" s="11"/>
      <c r="I225" s="100"/>
      <c r="BA225" s="11"/>
      <c r="BB225" s="11"/>
      <c r="BC225" s="11"/>
      <c r="BD225" s="11"/>
      <c r="BE225" s="11"/>
      <c r="BF225" s="11"/>
      <c r="BG225" s="11"/>
      <c r="BH225" s="11"/>
      <c r="BI225" s="11"/>
      <c r="BJ225" s="11"/>
      <c r="BK225" s="11"/>
    </row>
    <row r="226" spans="2:63">
      <c r="B226" s="11"/>
      <c r="C226" s="11"/>
      <c r="D226" s="11"/>
      <c r="E226" s="11"/>
      <c r="F226" s="11"/>
      <c r="G226" s="11"/>
      <c r="H226" s="11"/>
      <c r="I226" s="100"/>
      <c r="BA226" s="11"/>
      <c r="BB226" s="11"/>
      <c r="BC226" s="11"/>
      <c r="BD226" s="11"/>
      <c r="BE226" s="11"/>
      <c r="BF226" s="11"/>
      <c r="BG226" s="11"/>
      <c r="BH226" s="11"/>
      <c r="BI226" s="11"/>
      <c r="BJ226" s="11"/>
      <c r="BK226" s="11"/>
    </row>
    <row r="227" spans="2:63">
      <c r="B227" s="11"/>
      <c r="C227" s="11"/>
      <c r="D227" s="11"/>
      <c r="E227" s="11"/>
      <c r="F227" s="11"/>
      <c r="G227" s="11"/>
      <c r="H227" s="11"/>
      <c r="I227" s="100"/>
      <c r="BA227" s="11"/>
      <c r="BB227" s="11"/>
      <c r="BC227" s="11"/>
      <c r="BD227" s="11"/>
      <c r="BE227" s="11"/>
      <c r="BF227" s="11"/>
      <c r="BG227" s="11"/>
      <c r="BH227" s="11"/>
      <c r="BI227" s="11"/>
      <c r="BJ227" s="11"/>
      <c r="BK227" s="11"/>
    </row>
    <row r="228" spans="2:63">
      <c r="B228" s="11"/>
      <c r="C228" s="11"/>
      <c r="D228" s="11"/>
      <c r="E228" s="11"/>
      <c r="F228" s="11"/>
      <c r="G228" s="11"/>
      <c r="H228" s="11"/>
      <c r="I228" s="100"/>
      <c r="BA228" s="11"/>
      <c r="BB228" s="11"/>
      <c r="BC228" s="11"/>
      <c r="BD228" s="11"/>
      <c r="BE228" s="11"/>
      <c r="BF228" s="11"/>
      <c r="BG228" s="11"/>
      <c r="BH228" s="11"/>
      <c r="BI228" s="11"/>
      <c r="BJ228" s="11"/>
      <c r="BK228" s="11"/>
    </row>
    <row r="229" spans="2:63">
      <c r="B229" s="11"/>
      <c r="C229" s="11"/>
      <c r="D229" s="11"/>
      <c r="E229" s="11"/>
      <c r="F229" s="11"/>
      <c r="G229" s="11"/>
      <c r="H229" s="11"/>
      <c r="I229" s="100"/>
      <c r="BA229" s="11"/>
      <c r="BB229" s="11"/>
      <c r="BC229" s="11"/>
      <c r="BD229" s="11"/>
      <c r="BE229" s="11"/>
      <c r="BF229" s="11"/>
      <c r="BG229" s="11"/>
      <c r="BH229" s="11"/>
      <c r="BI229" s="11"/>
      <c r="BJ229" s="11"/>
      <c r="BK229" s="11"/>
    </row>
    <row r="230" spans="2:63">
      <c r="B230" s="11"/>
      <c r="C230" s="11"/>
      <c r="D230" s="11"/>
      <c r="E230" s="11"/>
      <c r="F230" s="11"/>
      <c r="G230" s="11"/>
      <c r="H230" s="11"/>
      <c r="I230" s="100"/>
      <c r="BA230" s="11"/>
      <c r="BB230" s="11"/>
      <c r="BC230" s="11"/>
      <c r="BD230" s="11"/>
      <c r="BE230" s="11"/>
      <c r="BF230" s="11"/>
      <c r="BG230" s="11"/>
      <c r="BH230" s="11"/>
      <c r="BI230" s="11"/>
      <c r="BJ230" s="11"/>
      <c r="BK230" s="11"/>
    </row>
    <row r="231" spans="2:63">
      <c r="B231" s="11"/>
      <c r="C231" s="11"/>
      <c r="D231" s="11"/>
      <c r="E231" s="11"/>
      <c r="F231" s="11"/>
      <c r="G231" s="11"/>
      <c r="H231" s="11"/>
      <c r="I231" s="100"/>
      <c r="BA231" s="11"/>
      <c r="BB231" s="11"/>
      <c r="BC231" s="11"/>
      <c r="BD231" s="11"/>
      <c r="BE231" s="11"/>
      <c r="BF231" s="11"/>
      <c r="BG231" s="11"/>
      <c r="BH231" s="11"/>
      <c r="BI231" s="11"/>
      <c r="BJ231" s="11"/>
      <c r="BK231" s="11"/>
    </row>
    <row r="232" spans="2:63">
      <c r="B232" s="11"/>
      <c r="C232" s="11"/>
      <c r="D232" s="11"/>
      <c r="E232" s="11"/>
      <c r="F232" s="11"/>
      <c r="G232" s="11"/>
      <c r="H232" s="11"/>
      <c r="I232" s="100"/>
      <c r="BA232" s="11"/>
      <c r="BB232" s="11"/>
      <c r="BC232" s="11"/>
      <c r="BD232" s="11"/>
      <c r="BE232" s="11"/>
      <c r="BF232" s="11"/>
      <c r="BG232" s="11"/>
      <c r="BH232" s="11"/>
      <c r="BI232" s="11"/>
      <c r="BJ232" s="11"/>
      <c r="BK232" s="11"/>
    </row>
    <row r="233" spans="2:63">
      <c r="B233" s="11"/>
      <c r="C233" s="11"/>
      <c r="D233" s="11"/>
      <c r="E233" s="11"/>
      <c r="F233" s="11"/>
      <c r="G233" s="11"/>
      <c r="H233" s="11"/>
      <c r="I233" s="100"/>
      <c r="BA233" s="11"/>
      <c r="BB233" s="11"/>
      <c r="BC233" s="11"/>
      <c r="BD233" s="11"/>
      <c r="BE233" s="11"/>
      <c r="BF233" s="11"/>
      <c r="BG233" s="11"/>
      <c r="BH233" s="11"/>
      <c r="BI233" s="11"/>
      <c r="BJ233" s="11"/>
      <c r="BK233" s="11"/>
    </row>
    <row r="234" spans="2:63">
      <c r="B234" s="11"/>
      <c r="C234" s="11"/>
      <c r="D234" s="11"/>
      <c r="E234" s="11"/>
      <c r="F234" s="11"/>
      <c r="G234" s="11"/>
      <c r="H234" s="11"/>
      <c r="I234" s="100"/>
      <c r="BA234" s="11"/>
      <c r="BB234" s="11"/>
      <c r="BC234" s="11"/>
      <c r="BD234" s="11"/>
      <c r="BE234" s="11"/>
      <c r="BF234" s="11"/>
      <c r="BG234" s="11"/>
      <c r="BH234" s="11"/>
      <c r="BI234" s="11"/>
      <c r="BJ234" s="11"/>
      <c r="BK234" s="11"/>
    </row>
    <row r="235" spans="2:63">
      <c r="B235" s="11"/>
      <c r="C235" s="11"/>
      <c r="D235" s="11"/>
      <c r="E235" s="11"/>
      <c r="F235" s="11"/>
      <c r="G235" s="11"/>
      <c r="H235" s="11"/>
      <c r="I235" s="100"/>
      <c r="BA235" s="11"/>
      <c r="BB235" s="11"/>
      <c r="BC235" s="11"/>
      <c r="BD235" s="11"/>
      <c r="BE235" s="11"/>
      <c r="BF235" s="11"/>
      <c r="BG235" s="11"/>
      <c r="BH235" s="11"/>
      <c r="BI235" s="11"/>
      <c r="BJ235" s="11"/>
      <c r="BK235" s="11"/>
    </row>
    <row r="236" spans="2:63">
      <c r="B236" s="11"/>
      <c r="C236" s="11"/>
      <c r="D236" s="11"/>
      <c r="E236" s="11"/>
      <c r="F236" s="11"/>
      <c r="G236" s="11"/>
      <c r="H236" s="11"/>
      <c r="I236" s="100"/>
      <c r="BA236" s="11"/>
      <c r="BB236" s="11"/>
      <c r="BC236" s="11"/>
      <c r="BD236" s="11"/>
      <c r="BE236" s="11"/>
      <c r="BF236" s="11"/>
      <c r="BG236" s="11"/>
      <c r="BH236" s="11"/>
      <c r="BI236" s="11"/>
      <c r="BJ236" s="11"/>
      <c r="BK236" s="11"/>
    </row>
    <row r="237" spans="2:63">
      <c r="B237" s="11"/>
      <c r="C237" s="11"/>
      <c r="D237" s="11"/>
      <c r="E237" s="11"/>
      <c r="F237" s="11"/>
      <c r="G237" s="11"/>
      <c r="H237" s="11"/>
      <c r="I237" s="100"/>
      <c r="BA237" s="11"/>
      <c r="BB237" s="11"/>
      <c r="BC237" s="11"/>
      <c r="BD237" s="11"/>
      <c r="BE237" s="11"/>
      <c r="BF237" s="11"/>
      <c r="BG237" s="11"/>
      <c r="BH237" s="11"/>
      <c r="BI237" s="11"/>
      <c r="BJ237" s="11"/>
      <c r="BK237" s="11"/>
    </row>
    <row r="238" spans="2:63">
      <c r="B238" s="11"/>
      <c r="C238" s="11"/>
      <c r="D238" s="11"/>
      <c r="E238" s="11"/>
      <c r="F238" s="11"/>
      <c r="G238" s="11"/>
      <c r="H238" s="11"/>
      <c r="I238" s="100"/>
      <c r="BA238" s="11"/>
      <c r="BB238" s="11"/>
      <c r="BC238" s="11"/>
      <c r="BD238" s="11"/>
      <c r="BE238" s="11"/>
      <c r="BF238" s="11"/>
      <c r="BG238" s="11"/>
      <c r="BH238" s="11"/>
      <c r="BI238" s="11"/>
      <c r="BJ238" s="11"/>
      <c r="BK238" s="11"/>
    </row>
    <row r="239" spans="2:63">
      <c r="B239" s="11"/>
      <c r="C239" s="11"/>
      <c r="D239" s="11"/>
      <c r="E239" s="11"/>
      <c r="F239" s="11"/>
      <c r="G239" s="11"/>
      <c r="H239" s="11"/>
      <c r="I239" s="100"/>
      <c r="BA239" s="11"/>
      <c r="BB239" s="11"/>
      <c r="BC239" s="11"/>
      <c r="BD239" s="11"/>
      <c r="BE239" s="11"/>
      <c r="BF239" s="11"/>
      <c r="BG239" s="11"/>
      <c r="BH239" s="11"/>
      <c r="BI239" s="11"/>
      <c r="BJ239" s="11"/>
      <c r="BK239" s="11"/>
    </row>
    <row r="240" spans="2:63">
      <c r="B240" s="11"/>
      <c r="C240" s="11"/>
      <c r="D240" s="11"/>
      <c r="E240" s="11"/>
      <c r="F240" s="11"/>
      <c r="G240" s="11"/>
      <c r="H240" s="11"/>
      <c r="I240" s="100"/>
      <c r="BA240" s="11"/>
      <c r="BB240" s="11"/>
      <c r="BC240" s="11"/>
      <c r="BD240" s="11"/>
      <c r="BE240" s="11"/>
      <c r="BF240" s="11"/>
      <c r="BG240" s="11"/>
      <c r="BH240" s="11"/>
      <c r="BI240" s="11"/>
      <c r="BJ240" s="11"/>
      <c r="BK240" s="11"/>
    </row>
    <row r="241" spans="2:63">
      <c r="B241" s="11"/>
      <c r="C241" s="11"/>
      <c r="D241" s="11"/>
      <c r="E241" s="11"/>
      <c r="F241" s="11"/>
      <c r="G241" s="11"/>
      <c r="H241" s="11"/>
      <c r="I241" s="100"/>
      <c r="BA241" s="11"/>
      <c r="BB241" s="11"/>
      <c r="BC241" s="11"/>
      <c r="BD241" s="11"/>
      <c r="BE241" s="11"/>
      <c r="BF241" s="11"/>
      <c r="BG241" s="11"/>
      <c r="BH241" s="11"/>
      <c r="BI241" s="11"/>
      <c r="BJ241" s="11"/>
      <c r="BK241" s="11"/>
    </row>
    <row r="242" spans="2:63">
      <c r="B242" s="11"/>
      <c r="C242" s="11"/>
      <c r="D242" s="11"/>
      <c r="E242" s="11"/>
      <c r="F242" s="11"/>
      <c r="G242" s="11"/>
      <c r="H242" s="11"/>
      <c r="I242" s="100"/>
      <c r="BA242" s="11"/>
      <c r="BB242" s="11"/>
      <c r="BC242" s="11"/>
      <c r="BD242" s="11"/>
      <c r="BE242" s="11"/>
      <c r="BF242" s="11"/>
      <c r="BG242" s="11"/>
      <c r="BH242" s="11"/>
      <c r="BI242" s="11"/>
      <c r="BJ242" s="11"/>
      <c r="BK242" s="11"/>
    </row>
    <row r="243" spans="2:63">
      <c r="B243" s="11"/>
      <c r="C243" s="11"/>
      <c r="D243" s="11"/>
      <c r="E243" s="11"/>
      <c r="F243" s="11"/>
      <c r="G243" s="11"/>
      <c r="H243" s="11"/>
      <c r="I243" s="100"/>
      <c r="BA243" s="11"/>
      <c r="BB243" s="11"/>
      <c r="BC243" s="11"/>
      <c r="BD243" s="11"/>
      <c r="BE243" s="11"/>
      <c r="BF243" s="11"/>
      <c r="BG243" s="11"/>
      <c r="BH243" s="11"/>
      <c r="BI243" s="11"/>
      <c r="BJ243" s="11"/>
      <c r="BK243" s="11"/>
    </row>
    <row r="244" spans="2:63">
      <c r="B244" s="11"/>
      <c r="C244" s="11"/>
      <c r="D244" s="11"/>
      <c r="E244" s="11"/>
      <c r="F244" s="11"/>
      <c r="G244" s="11"/>
      <c r="H244" s="11"/>
      <c r="I244" s="100"/>
      <c r="BA244" s="11"/>
      <c r="BB244" s="11"/>
      <c r="BC244" s="11"/>
      <c r="BD244" s="11"/>
      <c r="BE244" s="11"/>
      <c r="BF244" s="11"/>
      <c r="BG244" s="11"/>
      <c r="BH244" s="11"/>
      <c r="BI244" s="11"/>
      <c r="BJ244" s="11"/>
      <c r="BK244" s="11"/>
    </row>
    <row r="245" spans="2:63">
      <c r="B245" s="11"/>
      <c r="C245" s="11"/>
      <c r="D245" s="11"/>
      <c r="E245" s="11"/>
      <c r="F245" s="11"/>
      <c r="G245" s="11"/>
      <c r="H245" s="11"/>
      <c r="I245" s="100"/>
      <c r="BA245" s="11"/>
      <c r="BB245" s="11"/>
      <c r="BC245" s="11"/>
      <c r="BD245" s="11"/>
      <c r="BE245" s="11"/>
      <c r="BF245" s="11"/>
      <c r="BG245" s="11"/>
      <c r="BH245" s="11"/>
      <c r="BI245" s="11"/>
      <c r="BJ245" s="11"/>
      <c r="BK245" s="11"/>
    </row>
    <row r="246" spans="2:63">
      <c r="B246" s="11"/>
      <c r="C246" s="11"/>
      <c r="D246" s="11"/>
      <c r="E246" s="11"/>
      <c r="F246" s="11"/>
      <c r="G246" s="11"/>
      <c r="H246" s="11"/>
      <c r="I246" s="100"/>
      <c r="BA246" s="11"/>
      <c r="BB246" s="11"/>
      <c r="BC246" s="11"/>
      <c r="BD246" s="11"/>
      <c r="BE246" s="11"/>
      <c r="BF246" s="11"/>
      <c r="BG246" s="11"/>
      <c r="BH246" s="11"/>
      <c r="BI246" s="11"/>
      <c r="BJ246" s="11"/>
      <c r="BK246" s="11"/>
    </row>
    <row r="247" spans="2:63">
      <c r="B247" s="11"/>
      <c r="C247" s="11"/>
      <c r="D247" s="11"/>
      <c r="E247" s="11"/>
      <c r="F247" s="11"/>
      <c r="G247" s="11"/>
      <c r="H247" s="11"/>
      <c r="I247" s="100"/>
      <c r="BA247" s="11"/>
      <c r="BB247" s="11"/>
      <c r="BC247" s="11"/>
      <c r="BD247" s="11"/>
      <c r="BE247" s="11"/>
      <c r="BF247" s="11"/>
      <c r="BG247" s="11"/>
      <c r="BH247" s="11"/>
      <c r="BI247" s="11"/>
      <c r="BJ247" s="11"/>
      <c r="BK247" s="11"/>
    </row>
    <row r="248" spans="2:63">
      <c r="B248" s="11"/>
      <c r="C248" s="11"/>
      <c r="D248" s="11"/>
      <c r="E248" s="11"/>
      <c r="F248" s="11"/>
      <c r="G248" s="11"/>
      <c r="H248" s="11"/>
      <c r="I248" s="100"/>
      <c r="BA248" s="11"/>
      <c r="BB248" s="11"/>
      <c r="BC248" s="11"/>
      <c r="BD248" s="11"/>
      <c r="BE248" s="11"/>
      <c r="BF248" s="11"/>
      <c r="BG248" s="11"/>
      <c r="BH248" s="11"/>
      <c r="BI248" s="11"/>
      <c r="BJ248" s="11"/>
      <c r="BK248" s="11"/>
    </row>
    <row r="249" spans="2:63">
      <c r="B249" s="11"/>
      <c r="C249" s="11"/>
      <c r="D249" s="11"/>
      <c r="E249" s="11"/>
      <c r="F249" s="11"/>
      <c r="G249" s="11"/>
      <c r="H249" s="11"/>
      <c r="I249" s="100"/>
      <c r="BA249" s="11"/>
      <c r="BB249" s="11"/>
      <c r="BC249" s="11"/>
      <c r="BD249" s="11"/>
      <c r="BE249" s="11"/>
      <c r="BF249" s="11"/>
      <c r="BG249" s="11"/>
      <c r="BH249" s="11"/>
      <c r="BI249" s="11"/>
      <c r="BJ249" s="11"/>
      <c r="BK249" s="11"/>
    </row>
    <row r="250" spans="2:63">
      <c r="B250" s="11"/>
      <c r="C250" s="11"/>
      <c r="D250" s="11"/>
      <c r="E250" s="11"/>
      <c r="F250" s="11"/>
      <c r="G250" s="11"/>
      <c r="H250" s="11"/>
      <c r="I250" s="100"/>
      <c r="BA250" s="11"/>
      <c r="BB250" s="11"/>
      <c r="BC250" s="11"/>
      <c r="BD250" s="11"/>
      <c r="BE250" s="11"/>
      <c r="BF250" s="11"/>
      <c r="BG250" s="11"/>
      <c r="BH250" s="11"/>
      <c r="BI250" s="11"/>
      <c r="BJ250" s="11"/>
      <c r="BK250" s="11"/>
    </row>
    <row r="251" spans="2:63">
      <c r="B251" s="11"/>
      <c r="C251" s="11"/>
      <c r="D251" s="11"/>
      <c r="E251" s="11"/>
      <c r="F251" s="11"/>
      <c r="G251" s="11"/>
      <c r="H251" s="11"/>
      <c r="I251" s="100"/>
      <c r="BA251" s="11"/>
      <c r="BB251" s="11"/>
      <c r="BC251" s="11"/>
      <c r="BD251" s="11"/>
      <c r="BE251" s="11"/>
      <c r="BF251" s="11"/>
      <c r="BG251" s="11"/>
      <c r="BH251" s="11"/>
      <c r="BI251" s="11"/>
      <c r="BJ251" s="11"/>
      <c r="BK251" s="11"/>
    </row>
    <row r="252" spans="2:63">
      <c r="B252" s="11"/>
      <c r="C252" s="11"/>
      <c r="D252" s="11"/>
      <c r="E252" s="11"/>
      <c r="F252" s="11"/>
      <c r="G252" s="11"/>
      <c r="H252" s="11"/>
      <c r="I252" s="100"/>
      <c r="BA252" s="11"/>
      <c r="BB252" s="11"/>
      <c r="BC252" s="11"/>
      <c r="BD252" s="11"/>
      <c r="BE252" s="11"/>
      <c r="BF252" s="11"/>
      <c r="BG252" s="11"/>
      <c r="BH252" s="11"/>
      <c r="BI252" s="11"/>
      <c r="BJ252" s="11"/>
      <c r="BK252" s="11"/>
    </row>
    <row r="253" spans="2:63">
      <c r="B253" s="11"/>
      <c r="C253" s="11"/>
      <c r="D253" s="11"/>
      <c r="E253" s="11"/>
      <c r="F253" s="11"/>
      <c r="G253" s="11"/>
      <c r="H253" s="11"/>
      <c r="I253" s="100"/>
      <c r="BA253" s="11"/>
      <c r="BB253" s="11"/>
      <c r="BC253" s="11"/>
      <c r="BD253" s="11"/>
      <c r="BE253" s="11"/>
      <c r="BF253" s="11"/>
      <c r="BG253" s="11"/>
      <c r="BH253" s="11"/>
      <c r="BI253" s="11"/>
      <c r="BJ253" s="11"/>
      <c r="BK253" s="11"/>
    </row>
    <row r="254" spans="2:63">
      <c r="B254" s="11"/>
      <c r="C254" s="11"/>
      <c r="D254" s="11"/>
      <c r="E254" s="11"/>
      <c r="F254" s="11"/>
      <c r="G254" s="11"/>
      <c r="H254" s="11"/>
      <c r="I254" s="100"/>
      <c r="BA254" s="11"/>
      <c r="BB254" s="11"/>
      <c r="BC254" s="11"/>
      <c r="BD254" s="11"/>
      <c r="BE254" s="11"/>
      <c r="BF254" s="11"/>
      <c r="BG254" s="11"/>
      <c r="BH254" s="11"/>
      <c r="BI254" s="11"/>
      <c r="BJ254" s="11"/>
      <c r="BK254" s="11"/>
    </row>
    <row r="255" spans="2:63">
      <c r="B255" s="11"/>
      <c r="C255" s="11"/>
      <c r="D255" s="11"/>
      <c r="E255" s="11"/>
      <c r="F255" s="11"/>
      <c r="G255" s="11"/>
      <c r="H255" s="11"/>
      <c r="I255" s="100"/>
      <c r="BA255" s="11"/>
      <c r="BB255" s="11"/>
      <c r="BC255" s="11"/>
      <c r="BD255" s="11"/>
      <c r="BE255" s="11"/>
      <c r="BF255" s="11"/>
      <c r="BG255" s="11"/>
      <c r="BH255" s="11"/>
      <c r="BI255" s="11"/>
      <c r="BJ255" s="11"/>
      <c r="BK255" s="11"/>
    </row>
    <row r="256" spans="2:63">
      <c r="B256" s="11"/>
      <c r="C256" s="11"/>
      <c r="D256" s="11"/>
      <c r="E256" s="11"/>
      <c r="F256" s="11"/>
      <c r="G256" s="11"/>
      <c r="H256" s="11"/>
      <c r="I256" s="100"/>
      <c r="BA256" s="11"/>
      <c r="BB256" s="11"/>
      <c r="BC256" s="11"/>
      <c r="BD256" s="11"/>
      <c r="BE256" s="11"/>
      <c r="BF256" s="11"/>
      <c r="BG256" s="11"/>
      <c r="BH256" s="11"/>
      <c r="BI256" s="11"/>
      <c r="BJ256" s="11"/>
      <c r="BK256" s="11"/>
    </row>
    <row r="257" spans="2:63">
      <c r="B257" s="11"/>
      <c r="C257" s="11"/>
      <c r="D257" s="11"/>
      <c r="E257" s="11"/>
      <c r="F257" s="11"/>
      <c r="G257" s="11"/>
      <c r="H257" s="11"/>
      <c r="I257" s="100"/>
      <c r="BA257" s="11"/>
      <c r="BB257" s="11"/>
      <c r="BC257" s="11"/>
      <c r="BD257" s="11"/>
      <c r="BE257" s="11"/>
      <c r="BF257" s="11"/>
      <c r="BG257" s="11"/>
      <c r="BH257" s="11"/>
      <c r="BI257" s="11"/>
      <c r="BJ257" s="11"/>
      <c r="BK257" s="11"/>
    </row>
    <row r="258" spans="2:63">
      <c r="B258" s="11"/>
      <c r="C258" s="11"/>
      <c r="D258" s="11"/>
      <c r="E258" s="11"/>
      <c r="F258" s="11"/>
      <c r="G258" s="11"/>
      <c r="H258" s="11"/>
      <c r="I258" s="100"/>
      <c r="BA258" s="11"/>
      <c r="BB258" s="11"/>
      <c r="BC258" s="11"/>
      <c r="BD258" s="11"/>
      <c r="BE258" s="11"/>
      <c r="BF258" s="11"/>
      <c r="BG258" s="11"/>
      <c r="BH258" s="11"/>
      <c r="BI258" s="11"/>
      <c r="BJ258" s="11"/>
      <c r="BK258" s="11"/>
    </row>
    <row r="259" spans="2:63">
      <c r="B259" s="11"/>
      <c r="C259" s="11"/>
      <c r="D259" s="11"/>
      <c r="E259" s="11"/>
      <c r="F259" s="11"/>
      <c r="G259" s="11"/>
      <c r="H259" s="11"/>
      <c r="I259" s="100"/>
      <c r="BA259" s="11"/>
      <c r="BB259" s="11"/>
      <c r="BC259" s="11"/>
      <c r="BD259" s="11"/>
      <c r="BE259" s="11"/>
      <c r="BF259" s="11"/>
      <c r="BG259" s="11"/>
      <c r="BH259" s="11"/>
      <c r="BI259" s="11"/>
      <c r="BJ259" s="11"/>
      <c r="BK259" s="11"/>
    </row>
    <row r="260" spans="2:63">
      <c r="B260" s="11"/>
      <c r="C260" s="11"/>
      <c r="D260" s="11"/>
      <c r="E260" s="11"/>
      <c r="F260" s="11"/>
      <c r="G260" s="11"/>
      <c r="H260" s="11"/>
      <c r="I260" s="100"/>
      <c r="BA260" s="11"/>
      <c r="BB260" s="11"/>
      <c r="BC260" s="11"/>
      <c r="BD260" s="11"/>
      <c r="BE260" s="11"/>
      <c r="BF260" s="11"/>
      <c r="BG260" s="11"/>
      <c r="BH260" s="11"/>
      <c r="BI260" s="11"/>
      <c r="BJ260" s="11"/>
      <c r="BK260" s="11"/>
    </row>
    <row r="261" spans="2:63">
      <c r="B261" s="11"/>
      <c r="C261" s="11"/>
      <c r="D261" s="11"/>
      <c r="E261" s="11"/>
      <c r="F261" s="11"/>
      <c r="G261" s="11"/>
      <c r="H261" s="11"/>
      <c r="I261" s="100"/>
      <c r="BA261" s="11"/>
      <c r="BB261" s="11"/>
      <c r="BC261" s="11"/>
      <c r="BD261" s="11"/>
      <c r="BE261" s="11"/>
      <c r="BF261" s="11"/>
      <c r="BG261" s="11"/>
      <c r="BH261" s="11"/>
      <c r="BI261" s="11"/>
      <c r="BJ261" s="11"/>
      <c r="BK261" s="11"/>
    </row>
    <row r="262" spans="2:63">
      <c r="B262" s="11"/>
      <c r="C262" s="11"/>
      <c r="D262" s="11"/>
      <c r="E262" s="11"/>
      <c r="F262" s="11"/>
      <c r="G262" s="11"/>
      <c r="H262" s="11"/>
      <c r="I262" s="100"/>
      <c r="BA262" s="11"/>
      <c r="BB262" s="11"/>
      <c r="BC262" s="11"/>
      <c r="BD262" s="11"/>
      <c r="BE262" s="11"/>
      <c r="BF262" s="11"/>
      <c r="BG262" s="11"/>
      <c r="BH262" s="11"/>
      <c r="BI262" s="11"/>
      <c r="BJ262" s="11"/>
      <c r="BK262" s="11"/>
    </row>
    <row r="263" spans="2:63">
      <c r="B263" s="11"/>
      <c r="C263" s="11"/>
      <c r="D263" s="11"/>
      <c r="E263" s="11"/>
      <c r="F263" s="11"/>
      <c r="G263" s="11"/>
      <c r="H263" s="11"/>
      <c r="I263" s="100"/>
      <c r="BA263" s="11"/>
      <c r="BB263" s="11"/>
      <c r="BC263" s="11"/>
      <c r="BD263" s="11"/>
      <c r="BE263" s="11"/>
      <c r="BF263" s="11"/>
      <c r="BG263" s="11"/>
      <c r="BH263" s="11"/>
      <c r="BI263" s="11"/>
      <c r="BJ263" s="11"/>
      <c r="BK263" s="11"/>
    </row>
    <row r="264" spans="2:63">
      <c r="B264" s="11"/>
      <c r="C264" s="11"/>
      <c r="D264" s="11"/>
      <c r="E264" s="11"/>
      <c r="F264" s="11"/>
      <c r="G264" s="11"/>
      <c r="H264" s="11"/>
      <c r="I264" s="100"/>
      <c r="BA264" s="11"/>
      <c r="BB264" s="11"/>
      <c r="BC264" s="11"/>
      <c r="BD264" s="11"/>
      <c r="BE264" s="11"/>
      <c r="BF264" s="11"/>
      <c r="BG264" s="11"/>
      <c r="BH264" s="11"/>
      <c r="BI264" s="11"/>
      <c r="BJ264" s="11"/>
      <c r="BK264" s="11"/>
    </row>
    <row r="265" spans="2:63">
      <c r="B265" s="11"/>
      <c r="C265" s="11"/>
      <c r="D265" s="11"/>
      <c r="E265" s="11"/>
      <c r="F265" s="11"/>
      <c r="G265" s="11"/>
      <c r="H265" s="11"/>
      <c r="I265" s="100"/>
      <c r="BA265" s="11"/>
      <c r="BB265" s="11"/>
      <c r="BC265" s="11"/>
      <c r="BD265" s="11"/>
      <c r="BE265" s="11"/>
      <c r="BF265" s="11"/>
      <c r="BG265" s="11"/>
      <c r="BH265" s="11"/>
      <c r="BI265" s="11"/>
      <c r="BJ265" s="11"/>
      <c r="BK265" s="11"/>
    </row>
    <row r="266" spans="2:63">
      <c r="B266" s="11"/>
      <c r="C266" s="11"/>
      <c r="D266" s="11"/>
      <c r="E266" s="11"/>
      <c r="F266" s="11"/>
      <c r="G266" s="11"/>
      <c r="H266" s="11"/>
      <c r="I266" s="100"/>
      <c r="BA266" s="11"/>
      <c r="BB266" s="11"/>
      <c r="BC266" s="11"/>
      <c r="BD266" s="11"/>
      <c r="BE266" s="11"/>
      <c r="BF266" s="11"/>
      <c r="BG266" s="11"/>
      <c r="BH266" s="11"/>
      <c r="BI266" s="11"/>
      <c r="BJ266" s="11"/>
      <c r="BK266" s="11"/>
    </row>
    <row r="267" spans="2:63">
      <c r="B267" s="11"/>
      <c r="C267" s="11"/>
      <c r="D267" s="11"/>
      <c r="E267" s="11"/>
      <c r="F267" s="11"/>
      <c r="G267" s="11"/>
      <c r="H267" s="11"/>
      <c r="I267" s="100"/>
      <c r="BA267" s="11"/>
      <c r="BB267" s="11"/>
      <c r="BC267" s="11"/>
      <c r="BD267" s="11"/>
      <c r="BE267" s="11"/>
      <c r="BF267" s="11"/>
      <c r="BG267" s="11"/>
      <c r="BH267" s="11"/>
      <c r="BI267" s="11"/>
      <c r="BJ267" s="11"/>
      <c r="BK267" s="11"/>
    </row>
    <row r="268" spans="2:63">
      <c r="B268" s="11"/>
      <c r="C268" s="11"/>
      <c r="D268" s="11"/>
      <c r="E268" s="11"/>
      <c r="F268" s="11"/>
      <c r="G268" s="11"/>
      <c r="H268" s="11"/>
      <c r="I268" s="100"/>
      <c r="BA268" s="11"/>
      <c r="BB268" s="11"/>
      <c r="BC268" s="11"/>
      <c r="BD268" s="11"/>
      <c r="BE268" s="11"/>
      <c r="BF268" s="11"/>
      <c r="BG268" s="11"/>
      <c r="BH268" s="11"/>
      <c r="BI268" s="11"/>
      <c r="BJ268" s="11"/>
      <c r="BK268" s="11"/>
    </row>
    <row r="269" spans="2:63">
      <c r="B269" s="11"/>
      <c r="C269" s="11"/>
      <c r="D269" s="11"/>
      <c r="E269" s="11"/>
      <c r="F269" s="11"/>
      <c r="G269" s="11"/>
      <c r="H269" s="11"/>
      <c r="I269" s="100"/>
      <c r="BA269" s="11"/>
      <c r="BB269" s="11"/>
      <c r="BC269" s="11"/>
      <c r="BD269" s="11"/>
      <c r="BE269" s="11"/>
      <c r="BF269" s="11"/>
      <c r="BG269" s="11"/>
      <c r="BH269" s="11"/>
      <c r="BI269" s="11"/>
      <c r="BJ269" s="11"/>
      <c r="BK269" s="11"/>
    </row>
    <row r="270" spans="2:63">
      <c r="B270" s="11"/>
      <c r="C270" s="11"/>
      <c r="D270" s="11"/>
      <c r="E270" s="11"/>
      <c r="F270" s="11"/>
      <c r="G270" s="11"/>
      <c r="H270" s="11"/>
      <c r="I270" s="100"/>
      <c r="BA270" s="11"/>
      <c r="BB270" s="11"/>
      <c r="BC270" s="11"/>
      <c r="BD270" s="11"/>
      <c r="BE270" s="11"/>
      <c r="BF270" s="11"/>
      <c r="BG270" s="11"/>
      <c r="BH270" s="11"/>
      <c r="BI270" s="11"/>
      <c r="BJ270" s="11"/>
      <c r="BK270" s="11"/>
    </row>
    <row r="271" spans="2:63">
      <c r="B271" s="11"/>
      <c r="C271" s="11"/>
      <c r="D271" s="11"/>
      <c r="E271" s="11"/>
      <c r="F271" s="11"/>
      <c r="G271" s="11"/>
      <c r="H271" s="11"/>
      <c r="I271" s="100"/>
      <c r="BA271" s="11"/>
      <c r="BB271" s="11"/>
      <c r="BC271" s="11"/>
      <c r="BD271" s="11"/>
      <c r="BE271" s="11"/>
      <c r="BF271" s="11"/>
      <c r="BG271" s="11"/>
      <c r="BH271" s="11"/>
      <c r="BI271" s="11"/>
      <c r="BJ271" s="11"/>
      <c r="BK271" s="11"/>
    </row>
    <row r="272" spans="2:63">
      <c r="B272" s="11"/>
      <c r="C272" s="11"/>
      <c r="D272" s="11"/>
      <c r="E272" s="11"/>
      <c r="F272" s="11"/>
      <c r="G272" s="11"/>
      <c r="H272" s="11"/>
      <c r="I272" s="100"/>
      <c r="BA272" s="11"/>
      <c r="BB272" s="11"/>
      <c r="BC272" s="11"/>
      <c r="BD272" s="11"/>
      <c r="BE272" s="11"/>
      <c r="BF272" s="11"/>
      <c r="BG272" s="11"/>
      <c r="BH272" s="11"/>
      <c r="BI272" s="11"/>
      <c r="BJ272" s="11"/>
      <c r="BK272" s="11"/>
    </row>
    <row r="273" spans="2:63">
      <c r="B273" s="11"/>
      <c r="C273" s="11"/>
      <c r="D273" s="11"/>
      <c r="E273" s="11"/>
      <c r="F273" s="11"/>
      <c r="G273" s="11"/>
      <c r="H273" s="11"/>
      <c r="I273" s="100"/>
      <c r="BA273" s="11"/>
      <c r="BB273" s="11"/>
      <c r="BC273" s="11"/>
      <c r="BD273" s="11"/>
      <c r="BE273" s="11"/>
      <c r="BF273" s="11"/>
      <c r="BG273" s="11"/>
      <c r="BH273" s="11"/>
      <c r="BI273" s="11"/>
      <c r="BJ273" s="11"/>
      <c r="BK273" s="11"/>
    </row>
    <row r="274" spans="2:63">
      <c r="B274" s="11"/>
      <c r="C274" s="11"/>
      <c r="D274" s="11"/>
      <c r="E274" s="11"/>
      <c r="F274" s="11"/>
      <c r="G274" s="11"/>
      <c r="H274" s="11"/>
      <c r="I274" s="100"/>
      <c r="BA274" s="11"/>
      <c r="BB274" s="11"/>
      <c r="BC274" s="11"/>
      <c r="BD274" s="11"/>
      <c r="BE274" s="11"/>
      <c r="BF274" s="11"/>
      <c r="BG274" s="11"/>
      <c r="BH274" s="11"/>
      <c r="BI274" s="11"/>
      <c r="BJ274" s="11"/>
      <c r="BK274" s="11"/>
    </row>
    <row r="275" spans="2:63">
      <c r="B275" s="11"/>
      <c r="C275" s="11"/>
      <c r="D275" s="11"/>
      <c r="E275" s="11"/>
      <c r="F275" s="11"/>
      <c r="G275" s="11"/>
      <c r="H275" s="11"/>
      <c r="I275" s="100"/>
      <c r="BA275" s="11"/>
      <c r="BB275" s="11"/>
      <c r="BC275" s="11"/>
      <c r="BD275" s="11"/>
      <c r="BE275" s="11"/>
      <c r="BF275" s="11"/>
      <c r="BG275" s="11"/>
      <c r="BH275" s="11"/>
      <c r="BI275" s="11"/>
      <c r="BJ275" s="11"/>
      <c r="BK275" s="11"/>
    </row>
    <row r="276" spans="2:63">
      <c r="B276" s="11"/>
      <c r="C276" s="11"/>
      <c r="D276" s="11"/>
      <c r="E276" s="11"/>
      <c r="F276" s="11"/>
      <c r="G276" s="11"/>
      <c r="H276" s="11"/>
      <c r="I276" s="100"/>
      <c r="BA276" s="11"/>
      <c r="BB276" s="11"/>
      <c r="BC276" s="11"/>
      <c r="BD276" s="11"/>
      <c r="BE276" s="11"/>
      <c r="BF276" s="11"/>
      <c r="BG276" s="11"/>
      <c r="BH276" s="11"/>
      <c r="BI276" s="11"/>
      <c r="BJ276" s="11"/>
      <c r="BK276" s="11"/>
    </row>
    <row r="277" spans="2:63">
      <c r="B277" s="11"/>
      <c r="C277" s="11"/>
      <c r="D277" s="11"/>
      <c r="E277" s="11"/>
      <c r="F277" s="11"/>
      <c r="G277" s="11"/>
      <c r="H277" s="11"/>
      <c r="I277" s="100"/>
      <c r="BA277" s="11"/>
      <c r="BB277" s="11"/>
      <c r="BC277" s="11"/>
      <c r="BD277" s="11"/>
      <c r="BE277" s="11"/>
      <c r="BF277" s="11"/>
      <c r="BG277" s="11"/>
      <c r="BH277" s="11"/>
      <c r="BI277" s="11"/>
      <c r="BJ277" s="11"/>
      <c r="BK277" s="11"/>
    </row>
    <row r="278" spans="2:63">
      <c r="B278" s="11"/>
      <c r="C278" s="11"/>
      <c r="D278" s="11"/>
      <c r="E278" s="11"/>
      <c r="F278" s="11"/>
      <c r="G278" s="11"/>
      <c r="H278" s="11"/>
      <c r="I278" s="100"/>
      <c r="BA278" s="11"/>
      <c r="BB278" s="11"/>
      <c r="BC278" s="11"/>
      <c r="BD278" s="11"/>
      <c r="BE278" s="11"/>
      <c r="BF278" s="11"/>
      <c r="BG278" s="11"/>
      <c r="BH278" s="11"/>
      <c r="BI278" s="11"/>
      <c r="BJ278" s="11"/>
      <c r="BK278" s="11"/>
    </row>
    <row r="279" spans="2:63">
      <c r="B279" s="11"/>
      <c r="C279" s="11"/>
      <c r="D279" s="11"/>
      <c r="E279" s="11"/>
      <c r="F279" s="11"/>
      <c r="G279" s="11"/>
      <c r="H279" s="11"/>
      <c r="I279" s="100"/>
      <c r="BA279" s="11"/>
      <c r="BB279" s="11"/>
      <c r="BC279" s="11"/>
      <c r="BD279" s="11"/>
      <c r="BE279" s="11"/>
      <c r="BF279" s="11"/>
      <c r="BG279" s="11"/>
      <c r="BH279" s="11"/>
      <c r="BI279" s="11"/>
      <c r="BJ279" s="11"/>
      <c r="BK279" s="11"/>
    </row>
    <row r="280" spans="2:63">
      <c r="B280" s="11"/>
      <c r="C280" s="11"/>
      <c r="D280" s="11"/>
      <c r="E280" s="11"/>
      <c r="F280" s="11"/>
      <c r="G280" s="11"/>
      <c r="H280" s="11"/>
      <c r="I280" s="100"/>
      <c r="BA280" s="11"/>
      <c r="BB280" s="11"/>
      <c r="BC280" s="11"/>
      <c r="BD280" s="11"/>
      <c r="BE280" s="11"/>
      <c r="BF280" s="11"/>
      <c r="BG280" s="11"/>
      <c r="BH280" s="11"/>
      <c r="BI280" s="11"/>
      <c r="BJ280" s="11"/>
      <c r="BK280" s="11"/>
    </row>
    <row r="281" spans="2:63">
      <c r="B281" s="11"/>
      <c r="C281" s="11"/>
      <c r="D281" s="11"/>
      <c r="E281" s="11"/>
      <c r="F281" s="11"/>
      <c r="G281" s="11"/>
      <c r="H281" s="11"/>
      <c r="I281" s="100"/>
      <c r="BA281" s="11"/>
      <c r="BB281" s="11"/>
      <c r="BC281" s="11"/>
      <c r="BD281" s="11"/>
      <c r="BE281" s="11"/>
      <c r="BF281" s="11"/>
      <c r="BG281" s="11"/>
      <c r="BH281" s="11"/>
      <c r="BI281" s="11"/>
      <c r="BJ281" s="11"/>
      <c r="BK281" s="11"/>
    </row>
    <row r="282" spans="2:63">
      <c r="B282" s="11"/>
      <c r="C282" s="11"/>
      <c r="D282" s="11"/>
      <c r="E282" s="11"/>
      <c r="F282" s="11"/>
      <c r="G282" s="11"/>
      <c r="H282" s="11"/>
      <c r="I282" s="100"/>
      <c r="BA282" s="11"/>
      <c r="BB282" s="11"/>
      <c r="BC282" s="11"/>
      <c r="BD282" s="11"/>
      <c r="BE282" s="11"/>
      <c r="BF282" s="11"/>
      <c r="BG282" s="11"/>
      <c r="BH282" s="11"/>
      <c r="BI282" s="11"/>
      <c r="BJ282" s="11"/>
      <c r="BK282" s="11"/>
    </row>
    <row r="283" spans="2:63">
      <c r="B283" s="11"/>
      <c r="C283" s="11"/>
      <c r="D283" s="11"/>
      <c r="E283" s="11"/>
      <c r="F283" s="11"/>
      <c r="G283" s="11"/>
      <c r="H283" s="11"/>
      <c r="I283" s="100"/>
      <c r="BA283" s="11"/>
      <c r="BB283" s="11"/>
      <c r="BC283" s="11"/>
      <c r="BD283" s="11"/>
      <c r="BE283" s="11"/>
      <c r="BF283" s="11"/>
      <c r="BG283" s="11"/>
      <c r="BH283" s="11"/>
      <c r="BI283" s="11"/>
      <c r="BJ283" s="11"/>
      <c r="BK283" s="11"/>
    </row>
    <row r="284" spans="2:63">
      <c r="B284" s="11"/>
      <c r="C284" s="11"/>
      <c r="D284" s="11"/>
      <c r="E284" s="11"/>
      <c r="F284" s="11"/>
      <c r="G284" s="11"/>
      <c r="H284" s="11"/>
      <c r="I284" s="100"/>
      <c r="BA284" s="11"/>
      <c r="BB284" s="11"/>
      <c r="BC284" s="11"/>
      <c r="BD284" s="11"/>
      <c r="BE284" s="11"/>
      <c r="BF284" s="11"/>
      <c r="BG284" s="11"/>
      <c r="BH284" s="11"/>
      <c r="BI284" s="11"/>
      <c r="BJ284" s="11"/>
      <c r="BK284" s="11"/>
    </row>
    <row r="285" spans="2:63">
      <c r="B285" s="11"/>
      <c r="C285" s="11"/>
      <c r="D285" s="11"/>
      <c r="E285" s="11"/>
      <c r="F285" s="11"/>
      <c r="G285" s="11"/>
      <c r="H285" s="11"/>
      <c r="I285" s="100"/>
      <c r="BA285" s="11"/>
      <c r="BB285" s="11"/>
      <c r="BC285" s="11"/>
      <c r="BD285" s="11"/>
      <c r="BE285" s="11"/>
      <c r="BF285" s="11"/>
      <c r="BG285" s="11"/>
      <c r="BH285" s="11"/>
      <c r="BI285" s="11"/>
      <c r="BJ285" s="11"/>
      <c r="BK285" s="11"/>
    </row>
    <row r="286" spans="2:63">
      <c r="B286" s="11"/>
      <c r="C286" s="11"/>
      <c r="D286" s="11"/>
      <c r="E286" s="11"/>
      <c r="F286" s="11"/>
      <c r="G286" s="11"/>
      <c r="H286" s="11"/>
      <c r="I286" s="100"/>
      <c r="BA286" s="11"/>
      <c r="BB286" s="11"/>
      <c r="BC286" s="11"/>
      <c r="BD286" s="11"/>
      <c r="BE286" s="11"/>
      <c r="BF286" s="11"/>
      <c r="BG286" s="11"/>
      <c r="BH286" s="11"/>
      <c r="BI286" s="11"/>
      <c r="BJ286" s="11"/>
      <c r="BK286" s="11"/>
    </row>
    <row r="287" spans="2:63">
      <c r="B287" s="11"/>
      <c r="C287" s="11"/>
      <c r="D287" s="11"/>
      <c r="E287" s="11"/>
      <c r="F287" s="11"/>
      <c r="G287" s="11"/>
      <c r="H287" s="11"/>
      <c r="I287" s="100"/>
      <c r="BA287" s="11"/>
      <c r="BB287" s="11"/>
      <c r="BC287" s="11"/>
      <c r="BD287" s="11"/>
      <c r="BE287" s="11"/>
      <c r="BF287" s="11"/>
      <c r="BG287" s="11"/>
      <c r="BH287" s="11"/>
      <c r="BI287" s="11"/>
      <c r="BJ287" s="11"/>
      <c r="BK287" s="11"/>
    </row>
    <row r="288" spans="2:63">
      <c r="B288" s="11"/>
      <c r="C288" s="11"/>
      <c r="D288" s="11"/>
      <c r="E288" s="11"/>
      <c r="F288" s="11"/>
      <c r="G288" s="11"/>
      <c r="H288" s="11"/>
      <c r="I288" s="100"/>
      <c r="BA288" s="11"/>
      <c r="BB288" s="11"/>
      <c r="BC288" s="11"/>
      <c r="BD288" s="11"/>
      <c r="BE288" s="11"/>
      <c r="BF288" s="11"/>
      <c r="BG288" s="11"/>
      <c r="BH288" s="11"/>
      <c r="BI288" s="11"/>
      <c r="BJ288" s="11"/>
      <c r="BK288" s="11"/>
    </row>
    <row r="289" spans="2:63">
      <c r="B289" s="11"/>
      <c r="C289" s="11"/>
      <c r="D289" s="11"/>
      <c r="E289" s="11"/>
      <c r="F289" s="11"/>
      <c r="G289" s="11"/>
      <c r="H289" s="11"/>
      <c r="I289" s="100"/>
      <c r="BA289" s="11"/>
      <c r="BB289" s="11"/>
      <c r="BC289" s="11"/>
      <c r="BD289" s="11"/>
      <c r="BE289" s="11"/>
      <c r="BF289" s="11"/>
      <c r="BG289" s="11"/>
      <c r="BH289" s="11"/>
      <c r="BI289" s="11"/>
      <c r="BJ289" s="11"/>
      <c r="BK289" s="11"/>
    </row>
    <row r="290" spans="2:63">
      <c r="B290" s="11"/>
      <c r="C290" s="11"/>
      <c r="D290" s="11"/>
      <c r="E290" s="11"/>
      <c r="F290" s="11"/>
      <c r="G290" s="11"/>
      <c r="H290" s="11"/>
      <c r="I290" s="100"/>
      <c r="BA290" s="11"/>
      <c r="BB290" s="11"/>
      <c r="BC290" s="11"/>
      <c r="BD290" s="11"/>
      <c r="BE290" s="11"/>
      <c r="BF290" s="11"/>
      <c r="BG290" s="11"/>
      <c r="BH290" s="11"/>
      <c r="BI290" s="11"/>
      <c r="BJ290" s="11"/>
      <c r="BK290" s="11"/>
    </row>
    <row r="291" spans="2:63">
      <c r="B291" s="11"/>
      <c r="C291" s="11"/>
      <c r="D291" s="11"/>
      <c r="E291" s="11"/>
      <c r="F291" s="11"/>
      <c r="G291" s="11"/>
      <c r="H291" s="11"/>
      <c r="I291" s="100"/>
      <c r="BA291" s="11"/>
      <c r="BB291" s="11"/>
      <c r="BC291" s="11"/>
      <c r="BD291" s="11"/>
      <c r="BE291" s="11"/>
      <c r="BF291" s="11"/>
      <c r="BG291" s="11"/>
      <c r="BH291" s="11"/>
      <c r="BI291" s="11"/>
      <c r="BJ291" s="11"/>
      <c r="BK291" s="11"/>
    </row>
    <row r="292" spans="2:63">
      <c r="B292" s="11"/>
      <c r="C292" s="11"/>
      <c r="D292" s="11"/>
      <c r="E292" s="11"/>
      <c r="F292" s="11"/>
      <c r="G292" s="11"/>
      <c r="H292" s="11"/>
      <c r="I292" s="100"/>
      <c r="BA292" s="11"/>
      <c r="BB292" s="11"/>
      <c r="BC292" s="11"/>
      <c r="BD292" s="11"/>
      <c r="BE292" s="11"/>
      <c r="BF292" s="11"/>
      <c r="BG292" s="11"/>
      <c r="BH292" s="11"/>
      <c r="BI292" s="11"/>
      <c r="BJ292" s="11"/>
      <c r="BK292" s="11"/>
    </row>
    <row r="293" spans="2:63">
      <c r="B293" s="11"/>
      <c r="C293" s="11"/>
      <c r="D293" s="11"/>
      <c r="E293" s="11"/>
      <c r="F293" s="11"/>
      <c r="G293" s="11"/>
      <c r="H293" s="11"/>
      <c r="I293" s="100"/>
      <c r="BA293" s="11"/>
      <c r="BB293" s="11"/>
      <c r="BC293" s="11"/>
      <c r="BD293" s="11"/>
      <c r="BE293" s="11"/>
      <c r="BF293" s="11"/>
      <c r="BG293" s="11"/>
      <c r="BH293" s="11"/>
      <c r="BI293" s="11"/>
      <c r="BJ293" s="11"/>
      <c r="BK293" s="11"/>
    </row>
    <row r="294" spans="2:63">
      <c r="B294" s="11"/>
      <c r="C294" s="11"/>
      <c r="D294" s="11"/>
      <c r="E294" s="11"/>
      <c r="F294" s="11"/>
      <c r="G294" s="11"/>
      <c r="H294" s="11"/>
      <c r="I294" s="100"/>
      <c r="BA294" s="11"/>
      <c r="BB294" s="11"/>
      <c r="BC294" s="11"/>
      <c r="BD294" s="11"/>
      <c r="BE294" s="11"/>
      <c r="BF294" s="11"/>
      <c r="BG294" s="11"/>
      <c r="BH294" s="11"/>
      <c r="BI294" s="11"/>
      <c r="BJ294" s="11"/>
      <c r="BK294" s="11"/>
    </row>
    <row r="295" spans="2:63">
      <c r="B295" s="11"/>
      <c r="C295" s="11"/>
      <c r="D295" s="11"/>
      <c r="E295" s="11"/>
      <c r="F295" s="11"/>
      <c r="G295" s="11"/>
      <c r="H295" s="11"/>
      <c r="I295" s="100"/>
      <c r="BA295" s="11"/>
      <c r="BB295" s="11"/>
      <c r="BC295" s="11"/>
      <c r="BD295" s="11"/>
      <c r="BE295" s="11"/>
      <c r="BF295" s="11"/>
      <c r="BG295" s="11"/>
      <c r="BH295" s="11"/>
      <c r="BI295" s="11"/>
      <c r="BJ295" s="11"/>
      <c r="BK295" s="11"/>
    </row>
    <row r="296" spans="2:63">
      <c r="B296" s="11"/>
      <c r="C296" s="11"/>
      <c r="D296" s="11"/>
      <c r="E296" s="11"/>
      <c r="F296" s="11"/>
      <c r="G296" s="11"/>
      <c r="H296" s="11"/>
      <c r="I296" s="100"/>
      <c r="BA296" s="11"/>
      <c r="BB296" s="11"/>
      <c r="BC296" s="11"/>
      <c r="BD296" s="11"/>
      <c r="BE296" s="11"/>
      <c r="BF296" s="11"/>
      <c r="BG296" s="11"/>
      <c r="BH296" s="11"/>
      <c r="BI296" s="11"/>
      <c r="BJ296" s="11"/>
      <c r="BK296" s="11"/>
    </row>
    <row r="297" spans="2:63">
      <c r="B297" s="11"/>
      <c r="C297" s="11"/>
      <c r="D297" s="11"/>
      <c r="E297" s="11"/>
      <c r="F297" s="11"/>
      <c r="G297" s="11"/>
      <c r="H297" s="11"/>
      <c r="I297" s="100"/>
      <c r="BA297" s="11"/>
      <c r="BB297" s="11"/>
      <c r="BC297" s="11"/>
      <c r="BD297" s="11"/>
      <c r="BE297" s="11"/>
      <c r="BF297" s="11"/>
      <c r="BG297" s="11"/>
      <c r="BH297" s="11"/>
      <c r="BI297" s="11"/>
      <c r="BJ297" s="11"/>
      <c r="BK297" s="11"/>
    </row>
    <row r="298" spans="2:63">
      <c r="B298" s="11"/>
      <c r="C298" s="11"/>
      <c r="D298" s="11"/>
      <c r="E298" s="11"/>
      <c r="F298" s="11"/>
      <c r="G298" s="11"/>
      <c r="H298" s="11"/>
      <c r="I298" s="100"/>
      <c r="BA298" s="11"/>
      <c r="BB298" s="11"/>
      <c r="BC298" s="11"/>
      <c r="BD298" s="11"/>
      <c r="BE298" s="11"/>
      <c r="BF298" s="11"/>
      <c r="BG298" s="11"/>
      <c r="BH298" s="11"/>
      <c r="BI298" s="11"/>
      <c r="BJ298" s="11"/>
      <c r="BK298" s="11"/>
    </row>
    <row r="299" spans="2:63">
      <c r="B299" s="11"/>
      <c r="C299" s="11"/>
      <c r="D299" s="11"/>
      <c r="E299" s="11"/>
      <c r="F299" s="11"/>
      <c r="G299" s="11"/>
      <c r="H299" s="11"/>
      <c r="I299" s="100"/>
      <c r="BA299" s="11"/>
      <c r="BB299" s="11"/>
      <c r="BC299" s="11"/>
      <c r="BD299" s="11"/>
      <c r="BE299" s="11"/>
      <c r="BF299" s="11"/>
      <c r="BG299" s="11"/>
      <c r="BH299" s="11"/>
      <c r="BI299" s="11"/>
      <c r="BJ299" s="11"/>
      <c r="BK299" s="11"/>
    </row>
    <row r="300" spans="2:63">
      <c r="B300" s="11"/>
      <c r="C300" s="11"/>
      <c r="D300" s="11"/>
      <c r="E300" s="11"/>
      <c r="F300" s="11"/>
      <c r="G300" s="11"/>
      <c r="H300" s="11"/>
      <c r="I300" s="100"/>
      <c r="BA300" s="11"/>
      <c r="BB300" s="11"/>
      <c r="BC300" s="11"/>
      <c r="BD300" s="11"/>
      <c r="BE300" s="11"/>
      <c r="BF300" s="11"/>
      <c r="BG300" s="11"/>
      <c r="BH300" s="11"/>
      <c r="BI300" s="11"/>
      <c r="BJ300" s="11"/>
      <c r="BK300" s="11"/>
    </row>
    <row r="301" spans="2:63">
      <c r="B301" s="11"/>
      <c r="C301" s="11"/>
      <c r="D301" s="11"/>
      <c r="E301" s="11"/>
      <c r="F301" s="11"/>
      <c r="G301" s="11"/>
      <c r="H301" s="11"/>
      <c r="I301" s="100"/>
      <c r="BA301" s="11"/>
      <c r="BB301" s="11"/>
      <c r="BC301" s="11"/>
      <c r="BD301" s="11"/>
      <c r="BE301" s="11"/>
      <c r="BF301" s="11"/>
      <c r="BG301" s="11"/>
      <c r="BH301" s="11"/>
      <c r="BI301" s="11"/>
      <c r="BJ301" s="11"/>
      <c r="BK301" s="11"/>
    </row>
    <row r="302" spans="2:63">
      <c r="B302" s="11"/>
      <c r="C302" s="11"/>
      <c r="D302" s="11"/>
      <c r="E302" s="11"/>
      <c r="F302" s="11"/>
      <c r="G302" s="11"/>
      <c r="H302" s="11"/>
      <c r="I302" s="100"/>
      <c r="BA302" s="11"/>
      <c r="BB302" s="11"/>
      <c r="BC302" s="11"/>
      <c r="BD302" s="11"/>
      <c r="BE302" s="11"/>
      <c r="BF302" s="11"/>
      <c r="BG302" s="11"/>
      <c r="BH302" s="11"/>
      <c r="BI302" s="11"/>
      <c r="BJ302" s="11"/>
      <c r="BK302" s="11"/>
    </row>
    <row r="303" spans="2:63">
      <c r="B303" s="11"/>
      <c r="C303" s="11"/>
      <c r="D303" s="11"/>
      <c r="E303" s="11"/>
      <c r="F303" s="11"/>
      <c r="G303" s="11"/>
      <c r="H303" s="11"/>
      <c r="I303" s="100"/>
      <c r="BA303" s="11"/>
      <c r="BB303" s="11"/>
      <c r="BC303" s="11"/>
      <c r="BD303" s="11"/>
      <c r="BE303" s="11"/>
      <c r="BF303" s="11"/>
      <c r="BG303" s="11"/>
      <c r="BH303" s="11"/>
      <c r="BI303" s="11"/>
      <c r="BJ303" s="11"/>
      <c r="BK303" s="11"/>
    </row>
    <row r="304" spans="2:63">
      <c r="B304" s="11"/>
      <c r="C304" s="11"/>
      <c r="D304" s="11"/>
      <c r="E304" s="11"/>
      <c r="F304" s="11"/>
      <c r="G304" s="11"/>
      <c r="H304" s="11"/>
      <c r="I304" s="100"/>
      <c r="BA304" s="11"/>
      <c r="BB304" s="11"/>
      <c r="BC304" s="11"/>
      <c r="BD304" s="11"/>
      <c r="BE304" s="11"/>
      <c r="BF304" s="11"/>
      <c r="BG304" s="11"/>
      <c r="BH304" s="11"/>
      <c r="BI304" s="11"/>
      <c r="BJ304" s="11"/>
      <c r="BK304" s="11"/>
    </row>
    <row r="305" spans="2:63">
      <c r="B305" s="11"/>
      <c r="C305" s="11"/>
      <c r="D305" s="11"/>
      <c r="E305" s="11"/>
      <c r="F305" s="11"/>
      <c r="G305" s="11"/>
      <c r="H305" s="11"/>
      <c r="I305" s="100"/>
      <c r="BA305" s="11"/>
      <c r="BB305" s="11"/>
      <c r="BC305" s="11"/>
      <c r="BD305" s="11"/>
      <c r="BE305" s="11"/>
      <c r="BF305" s="11"/>
      <c r="BG305" s="11"/>
      <c r="BH305" s="11"/>
      <c r="BI305" s="11"/>
      <c r="BJ305" s="11"/>
      <c r="BK305" s="11"/>
    </row>
    <row r="306" spans="2:63">
      <c r="B306" s="11"/>
      <c r="C306" s="11"/>
      <c r="D306" s="11"/>
      <c r="E306" s="11"/>
      <c r="F306" s="11"/>
      <c r="G306" s="11"/>
      <c r="H306" s="11"/>
      <c r="I306" s="100"/>
      <c r="BA306" s="11"/>
      <c r="BB306" s="11"/>
      <c r="BC306" s="11"/>
      <c r="BD306" s="11"/>
      <c r="BE306" s="11"/>
      <c r="BF306" s="11"/>
      <c r="BG306" s="11"/>
      <c r="BH306" s="11"/>
      <c r="BI306" s="11"/>
      <c r="BJ306" s="11"/>
      <c r="BK306" s="11"/>
    </row>
    <row r="307" spans="2:63">
      <c r="B307" s="11"/>
      <c r="C307" s="11"/>
      <c r="D307" s="11"/>
      <c r="E307" s="11"/>
      <c r="F307" s="11"/>
      <c r="G307" s="11"/>
      <c r="H307" s="11"/>
      <c r="I307" s="100"/>
      <c r="BA307" s="11"/>
      <c r="BB307" s="11"/>
      <c r="BC307" s="11"/>
      <c r="BD307" s="11"/>
      <c r="BE307" s="11"/>
      <c r="BF307" s="11"/>
      <c r="BG307" s="11"/>
      <c r="BH307" s="11"/>
      <c r="BI307" s="11"/>
      <c r="BJ307" s="11"/>
      <c r="BK307" s="11"/>
    </row>
    <row r="308" spans="2:63">
      <c r="B308" s="11"/>
      <c r="C308" s="11"/>
      <c r="D308" s="11"/>
      <c r="E308" s="11"/>
      <c r="F308" s="11"/>
      <c r="G308" s="11"/>
      <c r="H308" s="11"/>
      <c r="I308" s="100"/>
      <c r="BA308" s="11"/>
      <c r="BB308" s="11"/>
      <c r="BC308" s="11"/>
      <c r="BD308" s="11"/>
      <c r="BE308" s="11"/>
      <c r="BF308" s="11"/>
      <c r="BG308" s="11"/>
      <c r="BH308" s="11"/>
      <c r="BI308" s="11"/>
      <c r="BJ308" s="11"/>
      <c r="BK308" s="11"/>
    </row>
    <row r="309" spans="2:63">
      <c r="B309" s="11"/>
      <c r="C309" s="11"/>
      <c r="D309" s="11"/>
      <c r="E309" s="11"/>
      <c r="F309" s="11"/>
      <c r="G309" s="11"/>
      <c r="H309" s="11"/>
      <c r="I309" s="100"/>
      <c r="BA309" s="11"/>
      <c r="BB309" s="11"/>
      <c r="BC309" s="11"/>
      <c r="BD309" s="11"/>
      <c r="BE309" s="11"/>
      <c r="BF309" s="11"/>
      <c r="BG309" s="11"/>
      <c r="BH309" s="11"/>
      <c r="BI309" s="11"/>
      <c r="BJ309" s="11"/>
      <c r="BK309" s="11"/>
    </row>
    <row r="310" spans="2:63">
      <c r="B310" s="11"/>
      <c r="C310" s="11"/>
      <c r="D310" s="11"/>
      <c r="E310" s="11"/>
      <c r="F310" s="11"/>
      <c r="G310" s="11"/>
      <c r="H310" s="11"/>
      <c r="I310" s="100"/>
      <c r="BA310" s="11"/>
      <c r="BB310" s="11"/>
      <c r="BC310" s="11"/>
      <c r="BD310" s="11"/>
      <c r="BE310" s="11"/>
      <c r="BF310" s="11"/>
      <c r="BG310" s="11"/>
      <c r="BH310" s="11"/>
      <c r="BI310" s="11"/>
      <c r="BJ310" s="11"/>
      <c r="BK310" s="11"/>
    </row>
    <row r="311" spans="2:63">
      <c r="B311" s="11"/>
      <c r="C311" s="11"/>
      <c r="D311" s="11"/>
      <c r="E311" s="11"/>
      <c r="F311" s="11"/>
      <c r="G311" s="11"/>
      <c r="H311" s="11"/>
      <c r="I311" s="100"/>
      <c r="BA311" s="11"/>
      <c r="BB311" s="11"/>
      <c r="BC311" s="11"/>
      <c r="BD311" s="11"/>
      <c r="BE311" s="11"/>
      <c r="BF311" s="11"/>
      <c r="BG311" s="11"/>
      <c r="BH311" s="11"/>
      <c r="BI311" s="11"/>
      <c r="BJ311" s="11"/>
      <c r="BK311" s="11"/>
    </row>
    <row r="312" spans="2:63">
      <c r="B312" s="11"/>
      <c r="C312" s="11"/>
      <c r="D312" s="11"/>
      <c r="E312" s="11"/>
      <c r="F312" s="11"/>
      <c r="G312" s="11"/>
      <c r="H312" s="11"/>
      <c r="I312" s="100"/>
      <c r="BA312" s="11"/>
      <c r="BB312" s="11"/>
      <c r="BC312" s="11"/>
      <c r="BD312" s="11"/>
      <c r="BE312" s="11"/>
      <c r="BF312" s="11"/>
      <c r="BG312" s="11"/>
      <c r="BH312" s="11"/>
      <c r="BI312" s="11"/>
      <c r="BJ312" s="11"/>
      <c r="BK312" s="11"/>
    </row>
    <row r="313" spans="2:63">
      <c r="B313" s="11"/>
      <c r="C313" s="11"/>
      <c r="D313" s="11"/>
      <c r="E313" s="11"/>
      <c r="F313" s="11"/>
      <c r="G313" s="11"/>
      <c r="H313" s="11"/>
      <c r="I313" s="100"/>
      <c r="BA313" s="11"/>
      <c r="BB313" s="11"/>
      <c r="BC313" s="11"/>
      <c r="BD313" s="11"/>
      <c r="BE313" s="11"/>
      <c r="BF313" s="11"/>
      <c r="BG313" s="11"/>
      <c r="BH313" s="11"/>
      <c r="BI313" s="11"/>
      <c r="BJ313" s="11"/>
      <c r="BK313" s="11"/>
    </row>
    <row r="314" spans="2:63">
      <c r="B314" s="11"/>
      <c r="C314" s="11"/>
      <c r="D314" s="11"/>
      <c r="E314" s="11"/>
      <c r="F314" s="11"/>
      <c r="G314" s="11"/>
      <c r="H314" s="11"/>
      <c r="I314" s="100"/>
      <c r="BA314" s="11"/>
      <c r="BB314" s="11"/>
      <c r="BC314" s="11"/>
      <c r="BD314" s="11"/>
      <c r="BE314" s="11"/>
      <c r="BF314" s="11"/>
      <c r="BG314" s="11"/>
      <c r="BH314" s="11"/>
      <c r="BI314" s="11"/>
      <c r="BJ314" s="11"/>
      <c r="BK314" s="11"/>
    </row>
    <row r="315" spans="2:63">
      <c r="B315" s="11"/>
      <c r="C315" s="11"/>
      <c r="D315" s="11"/>
      <c r="E315" s="11"/>
      <c r="F315" s="11"/>
      <c r="G315" s="11"/>
      <c r="H315" s="11"/>
      <c r="I315" s="100"/>
      <c r="BA315" s="11"/>
      <c r="BB315" s="11"/>
      <c r="BC315" s="11"/>
      <c r="BD315" s="11"/>
      <c r="BE315" s="11"/>
      <c r="BF315" s="11"/>
      <c r="BG315" s="11"/>
      <c r="BH315" s="11"/>
      <c r="BI315" s="11"/>
      <c r="BJ315" s="11"/>
      <c r="BK315" s="11"/>
    </row>
    <row r="316" spans="2:63">
      <c r="B316" s="11"/>
      <c r="C316" s="11"/>
      <c r="D316" s="11"/>
      <c r="E316" s="11"/>
      <c r="F316" s="11"/>
      <c r="G316" s="11"/>
      <c r="H316" s="11"/>
      <c r="I316" s="100"/>
      <c r="BA316" s="11"/>
      <c r="BB316" s="11"/>
      <c r="BC316" s="11"/>
      <c r="BD316" s="11"/>
      <c r="BE316" s="11"/>
      <c r="BF316" s="11"/>
      <c r="BG316" s="11"/>
      <c r="BH316" s="11"/>
      <c r="BI316" s="11"/>
      <c r="BJ316" s="11"/>
      <c r="BK316" s="11"/>
    </row>
    <row r="317" spans="2:63">
      <c r="B317" s="11"/>
      <c r="C317" s="11"/>
      <c r="D317" s="11"/>
      <c r="E317" s="11"/>
      <c r="F317" s="11"/>
      <c r="G317" s="11"/>
      <c r="H317" s="11"/>
      <c r="I317" s="100"/>
      <c r="BA317" s="11"/>
      <c r="BB317" s="11"/>
      <c r="BC317" s="11"/>
      <c r="BD317" s="11"/>
      <c r="BE317" s="11"/>
      <c r="BF317" s="11"/>
      <c r="BG317" s="11"/>
      <c r="BH317" s="11"/>
      <c r="BI317" s="11"/>
      <c r="BJ317" s="11"/>
      <c r="BK317" s="11"/>
    </row>
    <row r="318" spans="2:63">
      <c r="B318" s="11"/>
      <c r="C318" s="11"/>
      <c r="D318" s="11"/>
      <c r="E318" s="11"/>
      <c r="F318" s="11"/>
      <c r="G318" s="11"/>
      <c r="H318" s="11"/>
      <c r="I318" s="100"/>
      <c r="BA318" s="11"/>
      <c r="BB318" s="11"/>
      <c r="BC318" s="11"/>
      <c r="BD318" s="11"/>
      <c r="BE318" s="11"/>
      <c r="BF318" s="11"/>
      <c r="BG318" s="11"/>
      <c r="BH318" s="11"/>
      <c r="BI318" s="11"/>
      <c r="BJ318" s="11"/>
      <c r="BK318" s="11"/>
    </row>
    <row r="319" spans="2:63">
      <c r="B319" s="11"/>
      <c r="C319" s="11"/>
      <c r="D319" s="11"/>
      <c r="E319" s="11"/>
      <c r="F319" s="11"/>
      <c r="G319" s="11"/>
      <c r="H319" s="11"/>
      <c r="I319" s="100"/>
      <c r="BA319" s="11"/>
      <c r="BB319" s="11"/>
      <c r="BC319" s="11"/>
      <c r="BD319" s="11"/>
      <c r="BE319" s="11"/>
      <c r="BF319" s="11"/>
      <c r="BG319" s="11"/>
      <c r="BH319" s="11"/>
      <c r="BI319" s="11"/>
      <c r="BJ319" s="11"/>
      <c r="BK319" s="11"/>
    </row>
    <row r="320" spans="2:63">
      <c r="B320" s="11"/>
      <c r="C320" s="11"/>
      <c r="D320" s="11"/>
      <c r="E320" s="11"/>
      <c r="F320" s="11"/>
      <c r="G320" s="11"/>
      <c r="H320" s="11"/>
      <c r="I320" s="100"/>
      <c r="BA320" s="11"/>
      <c r="BB320" s="11"/>
      <c r="BC320" s="11"/>
      <c r="BD320" s="11"/>
      <c r="BE320" s="11"/>
      <c r="BF320" s="11"/>
      <c r="BG320" s="11"/>
      <c r="BH320" s="11"/>
      <c r="BI320" s="11"/>
      <c r="BJ320" s="11"/>
      <c r="BK320" s="11"/>
    </row>
    <row r="321" spans="2:63">
      <c r="B321" s="11"/>
      <c r="C321" s="11"/>
      <c r="D321" s="11"/>
      <c r="E321" s="11"/>
      <c r="F321" s="11"/>
      <c r="G321" s="11"/>
      <c r="H321" s="11"/>
      <c r="I321" s="100"/>
      <c r="BA321" s="11"/>
      <c r="BB321" s="11"/>
      <c r="BC321" s="11"/>
      <c r="BD321" s="11"/>
      <c r="BE321" s="11"/>
      <c r="BF321" s="11"/>
      <c r="BG321" s="11"/>
      <c r="BH321" s="11"/>
      <c r="BI321" s="11"/>
      <c r="BJ321" s="11"/>
      <c r="BK321" s="11"/>
    </row>
    <row r="322" spans="2:63">
      <c r="B322" s="11"/>
      <c r="C322" s="11"/>
      <c r="D322" s="11"/>
      <c r="E322" s="11"/>
      <c r="F322" s="11"/>
      <c r="G322" s="11"/>
      <c r="H322" s="11"/>
      <c r="I322" s="100"/>
      <c r="BA322" s="11"/>
      <c r="BB322" s="11"/>
      <c r="BC322" s="11"/>
      <c r="BD322" s="11"/>
      <c r="BE322" s="11"/>
      <c r="BF322" s="11"/>
      <c r="BG322" s="11"/>
      <c r="BH322" s="11"/>
      <c r="BI322" s="11"/>
      <c r="BJ322" s="11"/>
      <c r="BK322" s="11"/>
    </row>
    <row r="323" spans="2:63">
      <c r="B323" s="11"/>
      <c r="C323" s="11"/>
      <c r="D323" s="11"/>
      <c r="E323" s="11"/>
      <c r="F323" s="11"/>
      <c r="G323" s="11"/>
      <c r="H323" s="11"/>
      <c r="I323" s="100"/>
      <c r="BA323" s="11"/>
      <c r="BB323" s="11"/>
      <c r="BC323" s="11"/>
      <c r="BD323" s="11"/>
      <c r="BE323" s="11"/>
      <c r="BF323" s="11"/>
      <c r="BG323" s="11"/>
      <c r="BH323" s="11"/>
      <c r="BI323" s="11"/>
      <c r="BJ323" s="11"/>
      <c r="BK323" s="11"/>
    </row>
    <row r="324" spans="2:63">
      <c r="B324" s="11"/>
      <c r="C324" s="11"/>
      <c r="D324" s="11"/>
      <c r="E324" s="11"/>
      <c r="F324" s="11"/>
      <c r="G324" s="11"/>
      <c r="H324" s="11"/>
      <c r="I324" s="100"/>
      <c r="BA324" s="11"/>
      <c r="BB324" s="11"/>
      <c r="BC324" s="11"/>
      <c r="BD324" s="11"/>
      <c r="BE324" s="11"/>
      <c r="BF324" s="11"/>
      <c r="BG324" s="11"/>
      <c r="BH324" s="11"/>
      <c r="BI324" s="11"/>
      <c r="BJ324" s="11"/>
      <c r="BK324" s="11"/>
    </row>
    <row r="325" spans="2:63">
      <c r="B325" s="11"/>
      <c r="C325" s="11"/>
      <c r="D325" s="11"/>
      <c r="E325" s="11"/>
      <c r="F325" s="11"/>
      <c r="G325" s="11"/>
      <c r="H325" s="11"/>
      <c r="I325" s="100"/>
      <c r="BA325" s="11"/>
      <c r="BB325" s="11"/>
      <c r="BC325" s="11"/>
      <c r="BD325" s="11"/>
      <c r="BE325" s="11"/>
      <c r="BF325" s="11"/>
      <c r="BG325" s="11"/>
      <c r="BH325" s="11"/>
      <c r="BI325" s="11"/>
      <c r="BJ325" s="11"/>
      <c r="BK325" s="11"/>
    </row>
    <row r="326" spans="2:63">
      <c r="B326" s="11"/>
      <c r="C326" s="11"/>
      <c r="D326" s="11"/>
      <c r="E326" s="11"/>
      <c r="F326" s="11"/>
      <c r="G326" s="11"/>
      <c r="H326" s="11"/>
      <c r="I326" s="100"/>
      <c r="BA326" s="11"/>
      <c r="BB326" s="11"/>
      <c r="BC326" s="11"/>
      <c r="BD326" s="11"/>
      <c r="BE326" s="11"/>
      <c r="BF326" s="11"/>
      <c r="BG326" s="11"/>
      <c r="BH326" s="11"/>
      <c r="BI326" s="11"/>
      <c r="BJ326" s="11"/>
      <c r="BK326" s="11"/>
    </row>
    <row r="327" spans="2:63">
      <c r="B327" s="11"/>
      <c r="C327" s="11"/>
      <c r="D327" s="11"/>
      <c r="E327" s="11"/>
      <c r="F327" s="11"/>
      <c r="G327" s="11"/>
      <c r="H327" s="11"/>
      <c r="I327" s="100"/>
      <c r="BA327" s="11"/>
      <c r="BB327" s="11"/>
      <c r="BC327" s="11"/>
      <c r="BD327" s="11"/>
      <c r="BE327" s="11"/>
      <c r="BF327" s="11"/>
      <c r="BG327" s="11"/>
      <c r="BH327" s="11"/>
      <c r="BI327" s="11"/>
      <c r="BJ327" s="11"/>
      <c r="BK327" s="11"/>
    </row>
    <row r="328" spans="2:63">
      <c r="B328" s="11"/>
      <c r="C328" s="11"/>
      <c r="D328" s="11"/>
      <c r="E328" s="11"/>
      <c r="F328" s="11"/>
      <c r="G328" s="11"/>
      <c r="H328" s="11"/>
      <c r="I328" s="100"/>
      <c r="BA328" s="11"/>
      <c r="BB328" s="11"/>
      <c r="BC328" s="11"/>
      <c r="BD328" s="11"/>
      <c r="BE328" s="11"/>
      <c r="BF328" s="11"/>
      <c r="BG328" s="11"/>
      <c r="BH328" s="11"/>
      <c r="BI328" s="11"/>
      <c r="BJ328" s="11"/>
      <c r="BK328" s="11"/>
    </row>
    <row r="329" spans="2:63">
      <c r="B329" s="11"/>
      <c r="C329" s="11"/>
      <c r="D329" s="11"/>
      <c r="E329" s="11"/>
      <c r="F329" s="11"/>
      <c r="G329" s="11"/>
      <c r="H329" s="11"/>
      <c r="I329" s="100"/>
      <c r="BA329" s="11"/>
      <c r="BB329" s="11"/>
      <c r="BC329" s="11"/>
      <c r="BD329" s="11"/>
      <c r="BE329" s="11"/>
      <c r="BF329" s="11"/>
      <c r="BG329" s="11"/>
      <c r="BH329" s="11"/>
      <c r="BI329" s="11"/>
      <c r="BJ329" s="11"/>
      <c r="BK329" s="11"/>
    </row>
    <row r="330" spans="2:63">
      <c r="B330" s="11"/>
      <c r="C330" s="11"/>
      <c r="D330" s="11"/>
      <c r="E330" s="11"/>
      <c r="F330" s="11"/>
      <c r="G330" s="11"/>
      <c r="H330" s="11"/>
      <c r="I330" s="100"/>
      <c r="BA330" s="11"/>
      <c r="BB330" s="11"/>
      <c r="BC330" s="11"/>
      <c r="BD330" s="11"/>
      <c r="BE330" s="11"/>
      <c r="BF330" s="11"/>
      <c r="BG330" s="11"/>
      <c r="BH330" s="11"/>
      <c r="BI330" s="11"/>
      <c r="BJ330" s="11"/>
      <c r="BK330" s="11"/>
    </row>
    <row r="331" spans="2:63">
      <c r="B331" s="11"/>
      <c r="C331" s="11"/>
      <c r="D331" s="11"/>
      <c r="E331" s="11"/>
      <c r="F331" s="11"/>
      <c r="G331" s="11"/>
      <c r="H331" s="11"/>
      <c r="I331" s="100"/>
      <c r="BA331" s="11"/>
      <c r="BB331" s="11"/>
      <c r="BC331" s="11"/>
      <c r="BD331" s="11"/>
      <c r="BE331" s="11"/>
      <c r="BF331" s="11"/>
      <c r="BG331" s="11"/>
      <c r="BH331" s="11"/>
      <c r="BI331" s="11"/>
      <c r="BJ331" s="11"/>
      <c r="BK331" s="11"/>
    </row>
    <row r="332" spans="2:63">
      <c r="B332" s="11"/>
      <c r="C332" s="11"/>
      <c r="D332" s="11"/>
      <c r="E332" s="11"/>
      <c r="F332" s="11"/>
      <c r="G332" s="11"/>
      <c r="H332" s="11"/>
      <c r="I332" s="100"/>
      <c r="BA332" s="11"/>
      <c r="BB332" s="11"/>
      <c r="BC332" s="11"/>
      <c r="BD332" s="11"/>
      <c r="BE332" s="11"/>
      <c r="BF332" s="11"/>
      <c r="BG332" s="11"/>
      <c r="BH332" s="11"/>
      <c r="BI332" s="11"/>
      <c r="BJ332" s="11"/>
      <c r="BK332" s="11"/>
    </row>
    <row r="333" spans="2:63">
      <c r="B333" s="11"/>
      <c r="C333" s="11"/>
      <c r="D333" s="11"/>
      <c r="E333" s="11"/>
      <c r="F333" s="11"/>
      <c r="G333" s="11"/>
      <c r="H333" s="11"/>
      <c r="I333" s="100"/>
      <c r="BA333" s="11"/>
      <c r="BB333" s="11"/>
      <c r="BC333" s="11"/>
      <c r="BD333" s="11"/>
      <c r="BE333" s="11"/>
      <c r="BF333" s="11"/>
      <c r="BG333" s="11"/>
      <c r="BH333" s="11"/>
      <c r="BI333" s="11"/>
      <c r="BJ333" s="11"/>
      <c r="BK333" s="11"/>
    </row>
    <row r="334" spans="2:63">
      <c r="B334" s="11"/>
      <c r="C334" s="11"/>
      <c r="D334" s="11"/>
      <c r="E334" s="11"/>
      <c r="F334" s="11"/>
      <c r="G334" s="11"/>
      <c r="H334" s="11"/>
      <c r="I334" s="100"/>
      <c r="BA334" s="11"/>
      <c r="BB334" s="11"/>
      <c r="BC334" s="11"/>
      <c r="BD334" s="11"/>
      <c r="BE334" s="11"/>
      <c r="BF334" s="11"/>
      <c r="BG334" s="11"/>
      <c r="BH334" s="11"/>
      <c r="BI334" s="11"/>
      <c r="BJ334" s="11"/>
      <c r="BK334" s="11"/>
    </row>
    <row r="335" spans="2:63">
      <c r="B335" s="11"/>
      <c r="C335" s="11"/>
      <c r="D335" s="11"/>
      <c r="E335" s="11"/>
      <c r="F335" s="11"/>
      <c r="G335" s="11"/>
      <c r="H335" s="11"/>
      <c r="I335" s="100"/>
      <c r="BA335" s="11"/>
      <c r="BB335" s="11"/>
      <c r="BC335" s="11"/>
      <c r="BD335" s="11"/>
      <c r="BE335" s="11"/>
      <c r="BF335" s="11"/>
      <c r="BG335" s="11"/>
      <c r="BH335" s="11"/>
      <c r="BI335" s="11"/>
      <c r="BJ335" s="11"/>
      <c r="BK335" s="11"/>
    </row>
    <row r="336" spans="2:63">
      <c r="B336" s="11"/>
      <c r="C336" s="11"/>
      <c r="D336" s="11"/>
      <c r="E336" s="11"/>
      <c r="F336" s="11"/>
      <c r="G336" s="11"/>
      <c r="H336" s="11"/>
      <c r="I336" s="100"/>
      <c r="BA336" s="11"/>
      <c r="BB336" s="11"/>
      <c r="BC336" s="11"/>
      <c r="BD336" s="11"/>
      <c r="BE336" s="11"/>
      <c r="BF336" s="11"/>
      <c r="BG336" s="11"/>
      <c r="BH336" s="11"/>
      <c r="BI336" s="11"/>
      <c r="BJ336" s="11"/>
      <c r="BK336" s="11"/>
    </row>
    <row r="337" spans="2:63">
      <c r="B337" s="11"/>
      <c r="C337" s="11"/>
      <c r="D337" s="11"/>
      <c r="E337" s="11"/>
      <c r="F337" s="11"/>
      <c r="G337" s="11"/>
      <c r="H337" s="11"/>
      <c r="I337" s="100"/>
      <c r="BA337" s="11"/>
      <c r="BB337" s="11"/>
      <c r="BC337" s="11"/>
      <c r="BD337" s="11"/>
      <c r="BE337" s="11"/>
      <c r="BF337" s="11"/>
      <c r="BG337" s="11"/>
      <c r="BH337" s="11"/>
      <c r="BI337" s="11"/>
      <c r="BJ337" s="11"/>
      <c r="BK337" s="11"/>
    </row>
    <row r="338" spans="2:63">
      <c r="B338" s="11"/>
      <c r="C338" s="11"/>
      <c r="D338" s="11"/>
      <c r="E338" s="11"/>
      <c r="F338" s="11"/>
      <c r="G338" s="11"/>
      <c r="H338" s="11"/>
      <c r="I338" s="100"/>
      <c r="BA338" s="11"/>
      <c r="BB338" s="11"/>
      <c r="BC338" s="11"/>
      <c r="BD338" s="11"/>
      <c r="BE338" s="11"/>
      <c r="BF338" s="11"/>
      <c r="BG338" s="11"/>
      <c r="BH338" s="11"/>
      <c r="BI338" s="11"/>
      <c r="BJ338" s="11"/>
      <c r="BK338" s="11"/>
    </row>
    <row r="339" spans="2:63">
      <c r="B339" s="11"/>
      <c r="C339" s="11"/>
      <c r="D339" s="11"/>
      <c r="E339" s="11"/>
      <c r="F339" s="11"/>
      <c r="G339" s="11"/>
      <c r="H339" s="11"/>
      <c r="I339" s="100"/>
      <c r="BA339" s="11"/>
      <c r="BB339" s="11"/>
      <c r="BC339" s="11"/>
      <c r="BD339" s="11"/>
      <c r="BE339" s="11"/>
      <c r="BF339" s="11"/>
      <c r="BG339" s="11"/>
      <c r="BH339" s="11"/>
      <c r="BI339" s="11"/>
      <c r="BJ339" s="11"/>
      <c r="BK339" s="11"/>
    </row>
    <row r="340" spans="2:63">
      <c r="B340" s="11"/>
      <c r="C340" s="11"/>
      <c r="D340" s="11"/>
      <c r="E340" s="11"/>
      <c r="F340" s="11"/>
      <c r="G340" s="11"/>
      <c r="H340" s="11"/>
      <c r="I340" s="100"/>
      <c r="BA340" s="11"/>
      <c r="BB340" s="11"/>
      <c r="BC340" s="11"/>
      <c r="BD340" s="11"/>
      <c r="BE340" s="11"/>
      <c r="BF340" s="11"/>
      <c r="BG340" s="11"/>
      <c r="BH340" s="11"/>
      <c r="BI340" s="11"/>
      <c r="BJ340" s="11"/>
      <c r="BK340" s="11"/>
    </row>
    <row r="341" spans="2:63">
      <c r="B341" s="11"/>
      <c r="C341" s="11"/>
      <c r="D341" s="11"/>
      <c r="E341" s="11"/>
      <c r="F341" s="11"/>
      <c r="G341" s="11"/>
      <c r="H341" s="11"/>
      <c r="I341" s="100"/>
      <c r="BA341" s="11"/>
      <c r="BB341" s="11"/>
      <c r="BC341" s="11"/>
      <c r="BD341" s="11"/>
      <c r="BE341" s="11"/>
      <c r="BF341" s="11"/>
      <c r="BG341" s="11"/>
      <c r="BH341" s="11"/>
      <c r="BI341" s="11"/>
      <c r="BJ341" s="11"/>
      <c r="BK341" s="11"/>
    </row>
    <row r="342" spans="2:63">
      <c r="B342" s="11"/>
      <c r="C342" s="11"/>
      <c r="D342" s="11"/>
      <c r="E342" s="11"/>
      <c r="F342" s="11"/>
      <c r="G342" s="11"/>
      <c r="H342" s="11"/>
      <c r="I342" s="100"/>
      <c r="BA342" s="11"/>
      <c r="BB342" s="11"/>
      <c r="BC342" s="11"/>
      <c r="BD342" s="11"/>
      <c r="BE342" s="11"/>
      <c r="BF342" s="11"/>
      <c r="BG342" s="11"/>
      <c r="BH342" s="11"/>
      <c r="BI342" s="11"/>
      <c r="BJ342" s="11"/>
      <c r="BK342" s="11"/>
    </row>
    <row r="343" spans="2:63">
      <c r="B343" s="11"/>
      <c r="C343" s="11"/>
      <c r="D343" s="11"/>
      <c r="E343" s="11"/>
      <c r="F343" s="11"/>
      <c r="G343" s="11"/>
      <c r="H343" s="11"/>
      <c r="I343" s="100"/>
      <c r="BA343" s="11"/>
      <c r="BB343" s="11"/>
      <c r="BC343" s="11"/>
      <c r="BD343" s="11"/>
      <c r="BE343" s="11"/>
      <c r="BF343" s="11"/>
      <c r="BG343" s="11"/>
      <c r="BH343" s="11"/>
      <c r="BI343" s="11"/>
      <c r="BJ343" s="11"/>
      <c r="BK343" s="11"/>
    </row>
    <row r="344" spans="2:63">
      <c r="B344" s="11"/>
      <c r="C344" s="11"/>
      <c r="D344" s="11"/>
      <c r="E344" s="11"/>
      <c r="F344" s="11"/>
      <c r="G344" s="11"/>
      <c r="H344" s="11"/>
      <c r="I344" s="100"/>
      <c r="BA344" s="11"/>
      <c r="BB344" s="11"/>
      <c r="BC344" s="11"/>
      <c r="BD344" s="11"/>
      <c r="BE344" s="11"/>
      <c r="BF344" s="11"/>
      <c r="BG344" s="11"/>
      <c r="BH344" s="11"/>
      <c r="BI344" s="11"/>
      <c r="BJ344" s="11"/>
      <c r="BK344" s="11"/>
    </row>
    <row r="345" spans="2:63">
      <c r="B345" s="11"/>
      <c r="C345" s="11"/>
      <c r="D345" s="11"/>
      <c r="E345" s="11"/>
      <c r="F345" s="11"/>
      <c r="G345" s="11"/>
      <c r="H345" s="11"/>
      <c r="I345" s="100"/>
      <c r="BA345" s="11"/>
      <c r="BB345" s="11"/>
      <c r="BC345" s="11"/>
      <c r="BD345" s="11"/>
      <c r="BE345" s="11"/>
      <c r="BF345" s="11"/>
      <c r="BG345" s="11"/>
      <c r="BH345" s="11"/>
      <c r="BI345" s="11"/>
      <c r="BJ345" s="11"/>
      <c r="BK345" s="11"/>
    </row>
    <row r="346" spans="2:63">
      <c r="B346" s="11"/>
      <c r="C346" s="11"/>
      <c r="D346" s="11"/>
      <c r="E346" s="11"/>
      <c r="F346" s="11"/>
      <c r="G346" s="11"/>
      <c r="H346" s="11"/>
      <c r="I346" s="100"/>
      <c r="BA346" s="11"/>
      <c r="BB346" s="11"/>
      <c r="BC346" s="11"/>
      <c r="BD346" s="11"/>
      <c r="BE346" s="11"/>
      <c r="BF346" s="11"/>
      <c r="BG346" s="11"/>
      <c r="BH346" s="11"/>
      <c r="BI346" s="11"/>
      <c r="BJ346" s="11"/>
      <c r="BK346" s="11"/>
    </row>
    <row r="347" spans="2:63">
      <c r="B347" s="11"/>
      <c r="C347" s="11"/>
      <c r="D347" s="11"/>
      <c r="E347" s="11"/>
      <c r="F347" s="11"/>
      <c r="G347" s="11"/>
      <c r="H347" s="11"/>
      <c r="I347" s="100"/>
      <c r="BA347" s="11"/>
      <c r="BB347" s="11"/>
      <c r="BC347" s="11"/>
      <c r="BD347" s="11"/>
      <c r="BE347" s="11"/>
      <c r="BF347" s="11"/>
      <c r="BG347" s="11"/>
      <c r="BH347" s="11"/>
      <c r="BI347" s="11"/>
      <c r="BJ347" s="11"/>
      <c r="BK347" s="11"/>
    </row>
    <row r="348" spans="2:63">
      <c r="B348" s="11"/>
      <c r="C348" s="11"/>
      <c r="D348" s="11"/>
      <c r="E348" s="11"/>
      <c r="F348" s="11"/>
      <c r="G348" s="11"/>
      <c r="H348" s="11"/>
      <c r="I348" s="100"/>
      <c r="BA348" s="11"/>
      <c r="BB348" s="11"/>
      <c r="BC348" s="11"/>
      <c r="BD348" s="11"/>
      <c r="BE348" s="11"/>
      <c r="BF348" s="11"/>
      <c r="BG348" s="11"/>
      <c r="BH348" s="11"/>
      <c r="BI348" s="11"/>
      <c r="BJ348" s="11"/>
      <c r="BK348" s="11"/>
    </row>
    <row r="349" spans="2:63">
      <c r="B349" s="11"/>
      <c r="C349" s="11"/>
      <c r="D349" s="11"/>
      <c r="E349" s="11"/>
      <c r="F349" s="11"/>
      <c r="G349" s="11"/>
      <c r="H349" s="11"/>
      <c r="I349" s="100"/>
      <c r="BA349" s="11"/>
      <c r="BB349" s="11"/>
      <c r="BC349" s="11"/>
      <c r="BD349" s="11"/>
      <c r="BE349" s="11"/>
      <c r="BF349" s="11"/>
      <c r="BG349" s="11"/>
      <c r="BH349" s="11"/>
      <c r="BI349" s="11"/>
      <c r="BJ349" s="11"/>
      <c r="BK349" s="11"/>
    </row>
    <row r="350" spans="2:63">
      <c r="B350" s="11"/>
      <c r="C350" s="11"/>
      <c r="D350" s="11"/>
      <c r="E350" s="11"/>
      <c r="F350" s="11"/>
      <c r="G350" s="11"/>
      <c r="H350" s="11"/>
      <c r="I350" s="100"/>
      <c r="BA350" s="11"/>
      <c r="BB350" s="11"/>
      <c r="BC350" s="11"/>
      <c r="BD350" s="11"/>
      <c r="BE350" s="11"/>
      <c r="BF350" s="11"/>
      <c r="BG350" s="11"/>
      <c r="BH350" s="11"/>
      <c r="BI350" s="11"/>
      <c r="BJ350" s="11"/>
      <c r="BK350" s="11"/>
    </row>
    <row r="351" spans="2:63">
      <c r="B351" s="11"/>
      <c r="C351" s="11"/>
      <c r="D351" s="11"/>
      <c r="E351" s="11"/>
      <c r="F351" s="11"/>
      <c r="G351" s="11"/>
      <c r="H351" s="11"/>
      <c r="I351" s="100"/>
      <c r="BA351" s="11"/>
      <c r="BB351" s="11"/>
      <c r="BC351" s="11"/>
      <c r="BD351" s="11"/>
      <c r="BE351" s="11"/>
      <c r="BF351" s="11"/>
      <c r="BG351" s="11"/>
      <c r="BH351" s="11"/>
      <c r="BI351" s="11"/>
      <c r="BJ351" s="11"/>
      <c r="BK351" s="11"/>
    </row>
    <row r="352" spans="2:63">
      <c r="B352" s="11"/>
      <c r="C352" s="11"/>
      <c r="D352" s="11"/>
      <c r="E352" s="11"/>
      <c r="F352" s="11"/>
      <c r="G352" s="11"/>
      <c r="H352" s="11"/>
      <c r="I352" s="100"/>
      <c r="BA352" s="11"/>
      <c r="BB352" s="11"/>
      <c r="BC352" s="11"/>
      <c r="BD352" s="11"/>
      <c r="BE352" s="11"/>
      <c r="BF352" s="11"/>
      <c r="BG352" s="11"/>
      <c r="BH352" s="11"/>
      <c r="BI352" s="11"/>
      <c r="BJ352" s="11"/>
      <c r="BK352" s="11"/>
    </row>
    <row r="353" spans="2:63">
      <c r="B353" s="11"/>
      <c r="C353" s="11"/>
      <c r="D353" s="11"/>
      <c r="E353" s="11"/>
      <c r="F353" s="11"/>
      <c r="G353" s="11"/>
      <c r="H353" s="11"/>
      <c r="I353" s="100"/>
      <c r="BA353" s="11"/>
      <c r="BB353" s="11"/>
      <c r="BC353" s="11"/>
      <c r="BD353" s="11"/>
      <c r="BE353" s="11"/>
      <c r="BF353" s="11"/>
      <c r="BG353" s="11"/>
      <c r="BH353" s="11"/>
      <c r="BI353" s="11"/>
      <c r="BJ353" s="11"/>
      <c r="BK353" s="11"/>
    </row>
    <row r="354" spans="2:63">
      <c r="B354" s="11"/>
      <c r="C354" s="11"/>
      <c r="D354" s="11"/>
      <c r="E354" s="11"/>
      <c r="F354" s="11"/>
      <c r="G354" s="11"/>
      <c r="H354" s="11"/>
      <c r="I354" s="100"/>
      <c r="BA354" s="11"/>
      <c r="BB354" s="11"/>
      <c r="BC354" s="11"/>
      <c r="BD354" s="11"/>
      <c r="BE354" s="11"/>
      <c r="BF354" s="11"/>
      <c r="BG354" s="11"/>
      <c r="BH354" s="11"/>
      <c r="BI354" s="11"/>
      <c r="BJ354" s="11"/>
      <c r="BK354" s="11"/>
    </row>
    <row r="355" spans="2:63">
      <c r="B355" s="11"/>
      <c r="C355" s="11"/>
      <c r="D355" s="11"/>
      <c r="E355" s="11"/>
      <c r="F355" s="11"/>
      <c r="G355" s="11"/>
      <c r="H355" s="11"/>
      <c r="I355" s="100"/>
      <c r="BA355" s="11"/>
      <c r="BB355" s="11"/>
      <c r="BC355" s="11"/>
      <c r="BD355" s="11"/>
      <c r="BE355" s="11"/>
      <c r="BF355" s="11"/>
      <c r="BG355" s="11"/>
      <c r="BH355" s="11"/>
      <c r="BI355" s="11"/>
      <c r="BJ355" s="11"/>
      <c r="BK355" s="11"/>
    </row>
    <row r="356" spans="2:63">
      <c r="B356" s="11"/>
      <c r="C356" s="11"/>
      <c r="D356" s="11"/>
      <c r="E356" s="11"/>
      <c r="F356" s="11"/>
      <c r="G356" s="11"/>
      <c r="H356" s="11"/>
      <c r="I356" s="100"/>
      <c r="BA356" s="11"/>
      <c r="BB356" s="11"/>
      <c r="BC356" s="11"/>
      <c r="BD356" s="11"/>
      <c r="BE356" s="11"/>
      <c r="BF356" s="11"/>
      <c r="BG356" s="11"/>
      <c r="BH356" s="11"/>
      <c r="BI356" s="11"/>
      <c r="BJ356" s="11"/>
      <c r="BK356" s="11"/>
    </row>
    <row r="357" spans="2:63">
      <c r="B357" s="11"/>
      <c r="C357" s="11"/>
      <c r="D357" s="11"/>
      <c r="E357" s="11"/>
      <c r="F357" s="11"/>
      <c r="G357" s="11"/>
      <c r="H357" s="11"/>
      <c r="I357" s="100"/>
      <c r="BA357" s="11"/>
      <c r="BB357" s="11"/>
      <c r="BC357" s="11"/>
      <c r="BD357" s="11"/>
      <c r="BE357" s="11"/>
      <c r="BF357" s="11"/>
      <c r="BG357" s="11"/>
      <c r="BH357" s="11"/>
      <c r="BI357" s="11"/>
      <c r="BJ357" s="11"/>
      <c r="BK357" s="11"/>
    </row>
    <row r="358" spans="2:63">
      <c r="B358" s="11"/>
      <c r="C358" s="11"/>
      <c r="D358" s="11"/>
      <c r="E358" s="11"/>
      <c r="F358" s="11"/>
      <c r="G358" s="11"/>
      <c r="H358" s="11"/>
      <c r="I358" s="100"/>
      <c r="BA358" s="11"/>
      <c r="BB358" s="11"/>
      <c r="BC358" s="11"/>
      <c r="BD358" s="11"/>
      <c r="BE358" s="11"/>
      <c r="BF358" s="11"/>
      <c r="BG358" s="11"/>
      <c r="BH358" s="11"/>
      <c r="BI358" s="11"/>
      <c r="BJ358" s="11"/>
      <c r="BK358" s="11"/>
    </row>
    <row r="359" spans="2:63">
      <c r="B359" s="11"/>
      <c r="C359" s="11"/>
      <c r="D359" s="11"/>
      <c r="E359" s="11"/>
      <c r="F359" s="11"/>
      <c r="G359" s="11"/>
      <c r="H359" s="11"/>
      <c r="I359" s="100"/>
      <c r="BA359" s="11"/>
      <c r="BB359" s="11"/>
      <c r="BC359" s="11"/>
      <c r="BD359" s="11"/>
      <c r="BE359" s="11"/>
      <c r="BF359" s="11"/>
      <c r="BG359" s="11"/>
      <c r="BH359" s="11"/>
      <c r="BI359" s="11"/>
      <c r="BJ359" s="11"/>
      <c r="BK359" s="11"/>
    </row>
    <row r="360" spans="2:63">
      <c r="B360" s="11"/>
      <c r="C360" s="11"/>
      <c r="D360" s="11"/>
      <c r="E360" s="11"/>
      <c r="F360" s="11"/>
      <c r="G360" s="11"/>
      <c r="H360" s="11"/>
      <c r="I360" s="100"/>
      <c r="BA360" s="11"/>
      <c r="BB360" s="11"/>
      <c r="BC360" s="11"/>
      <c r="BD360" s="11"/>
      <c r="BE360" s="11"/>
      <c r="BF360" s="11"/>
      <c r="BG360" s="11"/>
      <c r="BH360" s="11"/>
      <c r="BI360" s="11"/>
      <c r="BJ360" s="11"/>
      <c r="BK360" s="11"/>
    </row>
    <row r="361" spans="2:63">
      <c r="B361" s="11"/>
      <c r="C361" s="11"/>
      <c r="D361" s="11"/>
      <c r="E361" s="11"/>
      <c r="F361" s="11"/>
      <c r="G361" s="11"/>
      <c r="H361" s="11"/>
      <c r="I361" s="100"/>
      <c r="BA361" s="11"/>
      <c r="BB361" s="11"/>
      <c r="BC361" s="11"/>
      <c r="BD361" s="11"/>
      <c r="BE361" s="11"/>
      <c r="BF361" s="11"/>
      <c r="BG361" s="11"/>
      <c r="BH361" s="11"/>
      <c r="BI361" s="11"/>
      <c r="BJ361" s="11"/>
      <c r="BK361" s="11"/>
    </row>
    <row r="362" spans="2:63">
      <c r="B362" s="11"/>
      <c r="C362" s="11"/>
      <c r="D362" s="11"/>
      <c r="E362" s="11"/>
      <c r="F362" s="11"/>
      <c r="G362" s="11"/>
      <c r="H362" s="11"/>
      <c r="I362" s="100"/>
      <c r="BA362" s="11"/>
      <c r="BB362" s="11"/>
      <c r="BC362" s="11"/>
      <c r="BD362" s="11"/>
      <c r="BE362" s="11"/>
      <c r="BF362" s="11"/>
      <c r="BG362" s="11"/>
      <c r="BH362" s="11"/>
      <c r="BI362" s="11"/>
      <c r="BJ362" s="11"/>
      <c r="BK362" s="11"/>
    </row>
    <row r="363" spans="2:63">
      <c r="B363" s="11"/>
      <c r="C363" s="11"/>
      <c r="D363" s="11"/>
      <c r="E363" s="11"/>
      <c r="F363" s="11"/>
      <c r="G363" s="11"/>
      <c r="H363" s="11"/>
      <c r="I363" s="100"/>
      <c r="BA363" s="11"/>
      <c r="BB363" s="11"/>
      <c r="BC363" s="11"/>
      <c r="BD363" s="11"/>
      <c r="BE363" s="11"/>
      <c r="BF363" s="11"/>
      <c r="BG363" s="11"/>
      <c r="BH363" s="11"/>
      <c r="BI363" s="11"/>
      <c r="BJ363" s="11"/>
      <c r="BK363" s="11"/>
    </row>
    <row r="364" spans="2:63">
      <c r="B364" s="11"/>
      <c r="C364" s="11"/>
      <c r="D364" s="11"/>
      <c r="E364" s="11"/>
      <c r="F364" s="11"/>
      <c r="G364" s="11"/>
      <c r="H364" s="11"/>
      <c r="I364" s="100"/>
      <c r="BA364" s="11"/>
      <c r="BB364" s="11"/>
      <c r="BC364" s="11"/>
      <c r="BD364" s="11"/>
      <c r="BE364" s="11"/>
      <c r="BF364" s="11"/>
      <c r="BG364" s="11"/>
      <c r="BH364" s="11"/>
      <c r="BI364" s="11"/>
      <c r="BJ364" s="11"/>
      <c r="BK364" s="11"/>
    </row>
    <row r="365" spans="2:63">
      <c r="B365" s="11"/>
      <c r="C365" s="11"/>
      <c r="D365" s="11"/>
      <c r="E365" s="11"/>
      <c r="F365" s="11"/>
      <c r="G365" s="11"/>
      <c r="H365" s="11"/>
      <c r="I365" s="100"/>
      <c r="BA365" s="11"/>
      <c r="BB365" s="11"/>
      <c r="BC365" s="11"/>
      <c r="BD365" s="11"/>
      <c r="BE365" s="11"/>
      <c r="BF365" s="11"/>
      <c r="BG365" s="11"/>
      <c r="BH365" s="11"/>
      <c r="BI365" s="11"/>
      <c r="BJ365" s="11"/>
      <c r="BK365" s="11"/>
    </row>
    <row r="366" spans="2:63">
      <c r="B366" s="11"/>
      <c r="C366" s="11"/>
      <c r="D366" s="11"/>
      <c r="E366" s="11"/>
      <c r="F366" s="11"/>
      <c r="G366" s="11"/>
      <c r="H366" s="11"/>
      <c r="I366" s="100"/>
      <c r="BA366" s="11"/>
      <c r="BB366" s="11"/>
      <c r="BC366" s="11"/>
      <c r="BD366" s="11"/>
      <c r="BE366" s="11"/>
      <c r="BF366" s="11"/>
      <c r="BG366" s="11"/>
      <c r="BH366" s="11"/>
      <c r="BI366" s="11"/>
      <c r="BJ366" s="11"/>
      <c r="BK366" s="11"/>
    </row>
    <row r="367" spans="2:63">
      <c r="B367" s="11"/>
      <c r="C367" s="11"/>
      <c r="D367" s="11"/>
      <c r="E367" s="11"/>
      <c r="F367" s="11"/>
      <c r="G367" s="11"/>
      <c r="H367" s="11"/>
      <c r="I367" s="100"/>
      <c r="BA367" s="11"/>
      <c r="BB367" s="11"/>
      <c r="BC367" s="11"/>
      <c r="BD367" s="11"/>
      <c r="BE367" s="11"/>
      <c r="BF367" s="11"/>
      <c r="BG367" s="11"/>
      <c r="BH367" s="11"/>
      <c r="BI367" s="11"/>
      <c r="BJ367" s="11"/>
      <c r="BK367" s="11"/>
    </row>
    <row r="368" spans="2:63">
      <c r="B368" s="11"/>
      <c r="C368" s="11"/>
      <c r="D368" s="11"/>
      <c r="E368" s="11"/>
      <c r="F368" s="11"/>
      <c r="G368" s="11"/>
      <c r="H368" s="11"/>
      <c r="I368" s="100"/>
      <c r="BA368" s="11"/>
      <c r="BB368" s="11"/>
      <c r="BC368" s="11"/>
      <c r="BD368" s="11"/>
      <c r="BE368" s="11"/>
      <c r="BF368" s="11"/>
      <c r="BG368" s="11"/>
      <c r="BH368" s="11"/>
      <c r="BI368" s="11"/>
      <c r="BJ368" s="11"/>
      <c r="BK368" s="11"/>
    </row>
    <row r="369" spans="2:63">
      <c r="B369" s="11"/>
      <c r="C369" s="11"/>
      <c r="D369" s="11"/>
      <c r="E369" s="11"/>
      <c r="F369" s="11"/>
      <c r="G369" s="11"/>
      <c r="H369" s="11"/>
      <c r="I369" s="100"/>
      <c r="BA369" s="11"/>
      <c r="BB369" s="11"/>
      <c r="BC369" s="11"/>
      <c r="BD369" s="11"/>
      <c r="BE369" s="11"/>
      <c r="BF369" s="11"/>
      <c r="BG369" s="11"/>
      <c r="BH369" s="11"/>
      <c r="BI369" s="11"/>
      <c r="BJ369" s="11"/>
      <c r="BK369" s="11"/>
    </row>
    <row r="370" spans="2:63">
      <c r="B370" s="11"/>
      <c r="C370" s="11"/>
      <c r="D370" s="11"/>
      <c r="E370" s="11"/>
      <c r="F370" s="11"/>
      <c r="G370" s="11"/>
      <c r="H370" s="11"/>
      <c r="I370" s="100"/>
      <c r="BA370" s="11"/>
      <c r="BB370" s="11"/>
      <c r="BC370" s="11"/>
      <c r="BD370" s="11"/>
      <c r="BE370" s="11"/>
      <c r="BF370" s="11"/>
      <c r="BG370" s="11"/>
      <c r="BH370" s="11"/>
      <c r="BI370" s="11"/>
      <c r="BJ370" s="11"/>
      <c r="BK370" s="11"/>
    </row>
    <row r="371" spans="2:63">
      <c r="B371" s="11"/>
      <c r="C371" s="11"/>
      <c r="D371" s="11"/>
      <c r="E371" s="11"/>
      <c r="F371" s="11"/>
      <c r="G371" s="11"/>
      <c r="H371" s="11"/>
      <c r="I371" s="100"/>
      <c r="BA371" s="11"/>
      <c r="BB371" s="11"/>
      <c r="BC371" s="11"/>
      <c r="BD371" s="11"/>
      <c r="BE371" s="11"/>
      <c r="BF371" s="11"/>
      <c r="BG371" s="11"/>
      <c r="BH371" s="11"/>
      <c r="BI371" s="11"/>
      <c r="BJ371" s="11"/>
      <c r="BK371" s="11"/>
    </row>
    <row r="372" spans="2:63">
      <c r="B372" s="11"/>
      <c r="C372" s="11"/>
      <c r="D372" s="11"/>
      <c r="E372" s="11"/>
      <c r="F372" s="11"/>
      <c r="G372" s="11"/>
      <c r="H372" s="11"/>
      <c r="I372" s="100"/>
      <c r="BA372" s="11"/>
      <c r="BB372" s="11"/>
      <c r="BC372" s="11"/>
      <c r="BD372" s="11"/>
      <c r="BE372" s="11"/>
      <c r="BF372" s="11"/>
      <c r="BG372" s="11"/>
      <c r="BH372" s="11"/>
      <c r="BI372" s="11"/>
      <c r="BJ372" s="11"/>
      <c r="BK372" s="11"/>
    </row>
    <row r="373" spans="2:63">
      <c r="B373" s="11"/>
      <c r="C373" s="11"/>
      <c r="D373" s="11"/>
      <c r="E373" s="11"/>
      <c r="F373" s="11"/>
      <c r="G373" s="11"/>
      <c r="H373" s="11"/>
      <c r="I373" s="100"/>
      <c r="BA373" s="11"/>
      <c r="BB373" s="11"/>
      <c r="BC373" s="11"/>
      <c r="BD373" s="11"/>
      <c r="BE373" s="11"/>
      <c r="BF373" s="11"/>
      <c r="BG373" s="11"/>
      <c r="BH373" s="11"/>
      <c r="BI373" s="11"/>
      <c r="BJ373" s="11"/>
      <c r="BK373" s="11"/>
    </row>
    <row r="374" spans="2:63">
      <c r="B374" s="11"/>
      <c r="C374" s="11"/>
      <c r="D374" s="11"/>
      <c r="E374" s="11"/>
      <c r="F374" s="11"/>
      <c r="G374" s="11"/>
      <c r="H374" s="11"/>
      <c r="I374" s="100"/>
      <c r="BA374" s="11"/>
      <c r="BB374" s="11"/>
      <c r="BC374" s="11"/>
      <c r="BD374" s="11"/>
      <c r="BE374" s="11"/>
      <c r="BF374" s="11"/>
      <c r="BG374" s="11"/>
      <c r="BH374" s="11"/>
      <c r="BI374" s="11"/>
      <c r="BJ374" s="11"/>
      <c r="BK374" s="11"/>
    </row>
    <row r="375" spans="2:63">
      <c r="B375" s="11"/>
      <c r="C375" s="11"/>
      <c r="D375" s="11"/>
      <c r="E375" s="11"/>
      <c r="F375" s="11"/>
      <c r="G375" s="11"/>
      <c r="H375" s="11"/>
      <c r="I375" s="100"/>
      <c r="BA375" s="11"/>
      <c r="BB375" s="11"/>
      <c r="BC375" s="11"/>
      <c r="BD375" s="11"/>
      <c r="BE375" s="11"/>
      <c r="BF375" s="11"/>
      <c r="BG375" s="11"/>
      <c r="BH375" s="11"/>
      <c r="BI375" s="11"/>
      <c r="BJ375" s="11"/>
      <c r="BK375" s="11"/>
    </row>
    <row r="376" spans="2:63">
      <c r="B376" s="11"/>
      <c r="C376" s="11"/>
      <c r="D376" s="11"/>
      <c r="E376" s="11"/>
      <c r="F376" s="11"/>
      <c r="G376" s="11"/>
      <c r="H376" s="11"/>
      <c r="I376" s="100"/>
      <c r="BA376" s="11"/>
      <c r="BB376" s="11"/>
      <c r="BC376" s="11"/>
      <c r="BD376" s="11"/>
      <c r="BE376" s="11"/>
      <c r="BF376" s="11"/>
      <c r="BG376" s="11"/>
      <c r="BH376" s="11"/>
      <c r="BI376" s="11"/>
      <c r="BJ376" s="11"/>
      <c r="BK376" s="11"/>
    </row>
    <row r="377" spans="2:63">
      <c r="B377" s="11"/>
      <c r="C377" s="11"/>
      <c r="D377" s="11"/>
      <c r="E377" s="11"/>
      <c r="F377" s="11"/>
      <c r="G377" s="11"/>
      <c r="H377" s="11"/>
      <c r="I377" s="100"/>
      <c r="BA377" s="11"/>
      <c r="BB377" s="11"/>
      <c r="BC377" s="11"/>
      <c r="BD377" s="11"/>
      <c r="BE377" s="11"/>
      <c r="BF377" s="11"/>
      <c r="BG377" s="11"/>
      <c r="BH377" s="11"/>
      <c r="BI377" s="11"/>
      <c r="BJ377" s="11"/>
      <c r="BK377" s="11"/>
    </row>
    <row r="378" spans="2:63">
      <c r="B378" s="11"/>
      <c r="C378" s="11"/>
      <c r="D378" s="11"/>
      <c r="E378" s="11"/>
      <c r="F378" s="11"/>
      <c r="G378" s="11"/>
      <c r="H378" s="11"/>
      <c r="I378" s="100"/>
      <c r="BA378" s="11"/>
      <c r="BB378" s="11"/>
      <c r="BC378" s="11"/>
      <c r="BD378" s="11"/>
      <c r="BE378" s="11"/>
      <c r="BF378" s="11"/>
      <c r="BG378" s="11"/>
      <c r="BH378" s="11"/>
      <c r="BI378" s="11"/>
      <c r="BJ378" s="11"/>
      <c r="BK378" s="11"/>
    </row>
    <row r="379" spans="2:63">
      <c r="B379" s="11"/>
      <c r="C379" s="11"/>
      <c r="D379" s="11"/>
      <c r="E379" s="11"/>
      <c r="F379" s="11"/>
      <c r="G379" s="11"/>
      <c r="H379" s="11"/>
      <c r="I379" s="100"/>
      <c r="BA379" s="11"/>
      <c r="BB379" s="11"/>
      <c r="BC379" s="11"/>
      <c r="BD379" s="11"/>
      <c r="BE379" s="11"/>
      <c r="BF379" s="11"/>
      <c r="BG379" s="11"/>
      <c r="BH379" s="11"/>
      <c r="BI379" s="11"/>
      <c r="BJ379" s="11"/>
      <c r="BK379" s="11"/>
    </row>
    <row r="380" spans="2:63">
      <c r="B380" s="11"/>
      <c r="C380" s="11"/>
      <c r="D380" s="11"/>
      <c r="E380" s="11"/>
      <c r="F380" s="11"/>
      <c r="G380" s="11"/>
      <c r="H380" s="11"/>
      <c r="I380" s="100"/>
      <c r="BA380" s="11"/>
      <c r="BB380" s="11"/>
      <c r="BC380" s="11"/>
      <c r="BD380" s="11"/>
      <c r="BE380" s="11"/>
      <c r="BF380" s="11"/>
      <c r="BG380" s="11"/>
      <c r="BH380" s="11"/>
      <c r="BI380" s="11"/>
      <c r="BJ380" s="11"/>
      <c r="BK380" s="11"/>
    </row>
    <row r="381" spans="2:63">
      <c r="B381" s="11"/>
      <c r="C381" s="11"/>
      <c r="D381" s="11"/>
      <c r="E381" s="11"/>
      <c r="F381" s="11"/>
      <c r="G381" s="11"/>
      <c r="H381" s="11"/>
      <c r="I381" s="100"/>
      <c r="BA381" s="11"/>
      <c r="BB381" s="11"/>
      <c r="BC381" s="11"/>
      <c r="BD381" s="11"/>
      <c r="BE381" s="11"/>
      <c r="BF381" s="11"/>
      <c r="BG381" s="11"/>
      <c r="BH381" s="11"/>
      <c r="BI381" s="11"/>
      <c r="BJ381" s="11"/>
      <c r="BK381" s="11"/>
    </row>
    <row r="382" spans="2:63">
      <c r="B382" s="11"/>
      <c r="C382" s="11"/>
      <c r="D382" s="11"/>
      <c r="E382" s="11"/>
      <c r="F382" s="11"/>
      <c r="G382" s="11"/>
      <c r="H382" s="11"/>
      <c r="I382" s="100"/>
      <c r="BA382" s="11"/>
      <c r="BB382" s="11"/>
      <c r="BC382" s="11"/>
      <c r="BD382" s="11"/>
      <c r="BE382" s="11"/>
      <c r="BF382" s="11"/>
      <c r="BG382" s="11"/>
      <c r="BH382" s="11"/>
      <c r="BI382" s="11"/>
      <c r="BJ382" s="11"/>
      <c r="BK382" s="11"/>
    </row>
    <row r="383" spans="2:63">
      <c r="B383" s="11"/>
      <c r="C383" s="11"/>
      <c r="D383" s="11"/>
      <c r="E383" s="11"/>
      <c r="F383" s="11"/>
      <c r="G383" s="11"/>
      <c r="H383" s="11"/>
      <c r="I383" s="100"/>
      <c r="BA383" s="11"/>
      <c r="BB383" s="11"/>
      <c r="BC383" s="11"/>
      <c r="BD383" s="11"/>
      <c r="BE383" s="11"/>
      <c r="BF383" s="11"/>
      <c r="BG383" s="11"/>
      <c r="BH383" s="11"/>
      <c r="BI383" s="11"/>
      <c r="BJ383" s="11"/>
      <c r="BK383" s="11"/>
    </row>
    <row r="384" spans="2:63">
      <c r="B384" s="11"/>
      <c r="C384" s="11"/>
      <c r="D384" s="11"/>
      <c r="E384" s="11"/>
      <c r="F384" s="11"/>
      <c r="G384" s="11"/>
      <c r="H384" s="11"/>
      <c r="I384" s="100"/>
      <c r="BA384" s="11"/>
      <c r="BB384" s="11"/>
      <c r="BC384" s="11"/>
      <c r="BD384" s="11"/>
      <c r="BE384" s="11"/>
      <c r="BF384" s="11"/>
      <c r="BG384" s="11"/>
      <c r="BH384" s="11"/>
      <c r="BI384" s="11"/>
      <c r="BJ384" s="11"/>
      <c r="BK384" s="11"/>
    </row>
    <row r="385" spans="2:63">
      <c r="B385" s="11"/>
      <c r="C385" s="11"/>
      <c r="D385" s="11"/>
      <c r="E385" s="11"/>
      <c r="F385" s="11"/>
      <c r="G385" s="11"/>
      <c r="H385" s="11"/>
      <c r="I385" s="100"/>
      <c r="BA385" s="11"/>
      <c r="BB385" s="11"/>
      <c r="BC385" s="11"/>
      <c r="BD385" s="11"/>
      <c r="BE385" s="11"/>
      <c r="BF385" s="11"/>
      <c r="BG385" s="11"/>
      <c r="BH385" s="11"/>
      <c r="BI385" s="11"/>
      <c r="BJ385" s="11"/>
      <c r="BK385" s="11"/>
    </row>
    <row r="386" spans="2:63">
      <c r="B386" s="11"/>
      <c r="C386" s="11"/>
      <c r="D386" s="11"/>
      <c r="E386" s="11"/>
      <c r="F386" s="11"/>
      <c r="G386" s="11"/>
      <c r="H386" s="11"/>
      <c r="I386" s="100"/>
      <c r="BA386" s="11"/>
      <c r="BB386" s="11"/>
      <c r="BC386" s="11"/>
      <c r="BD386" s="11"/>
      <c r="BE386" s="11"/>
      <c r="BF386" s="11"/>
      <c r="BG386" s="11"/>
      <c r="BH386" s="11"/>
      <c r="BI386" s="11"/>
      <c r="BJ386" s="11"/>
      <c r="BK386" s="11"/>
    </row>
    <row r="387" spans="2:63">
      <c r="B387" s="11"/>
      <c r="C387" s="11"/>
      <c r="D387" s="11"/>
      <c r="E387" s="11"/>
      <c r="F387" s="11"/>
      <c r="G387" s="11"/>
      <c r="H387" s="11"/>
      <c r="I387" s="100"/>
      <c r="BA387" s="11"/>
      <c r="BB387" s="11"/>
      <c r="BC387" s="11"/>
      <c r="BD387" s="11"/>
      <c r="BE387" s="11"/>
      <c r="BF387" s="11"/>
      <c r="BG387" s="11"/>
      <c r="BH387" s="11"/>
      <c r="BI387" s="11"/>
      <c r="BJ387" s="11"/>
      <c r="BK387" s="11"/>
    </row>
    <row r="388" spans="2:63">
      <c r="B388" s="11"/>
      <c r="C388" s="11"/>
      <c r="D388" s="11"/>
      <c r="E388" s="11"/>
      <c r="F388" s="11"/>
      <c r="G388" s="11"/>
      <c r="H388" s="11"/>
      <c r="I388" s="100"/>
      <c r="BA388" s="11"/>
      <c r="BB388" s="11"/>
      <c r="BC388" s="11"/>
      <c r="BD388" s="11"/>
      <c r="BE388" s="11"/>
      <c r="BF388" s="11"/>
      <c r="BG388" s="11"/>
      <c r="BH388" s="11"/>
      <c r="BI388" s="11"/>
      <c r="BJ388" s="11"/>
      <c r="BK388" s="11"/>
    </row>
    <row r="389" spans="2:63">
      <c r="B389" s="11"/>
      <c r="C389" s="11"/>
      <c r="D389" s="11"/>
      <c r="E389" s="11"/>
      <c r="F389" s="11"/>
      <c r="G389" s="11"/>
      <c r="H389" s="11"/>
      <c r="I389" s="100"/>
      <c r="BA389" s="11"/>
      <c r="BB389" s="11"/>
      <c r="BC389" s="11"/>
      <c r="BD389" s="11"/>
      <c r="BE389" s="11"/>
      <c r="BF389" s="11"/>
      <c r="BG389" s="11"/>
      <c r="BH389" s="11"/>
      <c r="BI389" s="11"/>
      <c r="BJ389" s="11"/>
      <c r="BK389" s="11"/>
    </row>
    <row r="390" spans="2:63">
      <c r="B390" s="11"/>
      <c r="C390" s="11"/>
      <c r="D390" s="11"/>
      <c r="E390" s="11"/>
      <c r="F390" s="11"/>
      <c r="G390" s="11"/>
      <c r="H390" s="11"/>
      <c r="I390" s="100"/>
      <c r="BA390" s="11"/>
      <c r="BB390" s="11"/>
      <c r="BC390" s="11"/>
      <c r="BD390" s="11"/>
      <c r="BE390" s="11"/>
      <c r="BF390" s="11"/>
      <c r="BG390" s="11"/>
      <c r="BH390" s="11"/>
      <c r="BI390" s="11"/>
      <c r="BJ390" s="11"/>
      <c r="BK390" s="11"/>
    </row>
    <row r="391" spans="2:63">
      <c r="B391" s="11"/>
      <c r="C391" s="11"/>
      <c r="D391" s="11"/>
      <c r="E391" s="11"/>
      <c r="F391" s="11"/>
      <c r="G391" s="11"/>
      <c r="H391" s="11"/>
      <c r="I391" s="100"/>
      <c r="BA391" s="11"/>
      <c r="BB391" s="11"/>
      <c r="BC391" s="11"/>
      <c r="BD391" s="11"/>
      <c r="BE391" s="11"/>
      <c r="BF391" s="11"/>
      <c r="BG391" s="11"/>
      <c r="BH391" s="11"/>
      <c r="BI391" s="11"/>
      <c r="BJ391" s="11"/>
      <c r="BK391" s="11"/>
    </row>
    <row r="392" spans="2:63">
      <c r="B392" s="11"/>
      <c r="C392" s="11"/>
      <c r="D392" s="11"/>
      <c r="E392" s="11"/>
      <c r="F392" s="11"/>
      <c r="G392" s="11"/>
      <c r="H392" s="11"/>
      <c r="I392" s="100"/>
      <c r="BA392" s="11"/>
      <c r="BB392" s="11"/>
      <c r="BC392" s="11"/>
      <c r="BD392" s="11"/>
      <c r="BE392" s="11"/>
      <c r="BF392" s="11"/>
      <c r="BG392" s="11"/>
      <c r="BH392" s="11"/>
      <c r="BI392" s="11"/>
      <c r="BJ392" s="11"/>
      <c r="BK392" s="11"/>
    </row>
    <row r="393" spans="2:63">
      <c r="B393" s="11"/>
      <c r="C393" s="11"/>
      <c r="D393" s="11"/>
      <c r="E393" s="11"/>
      <c r="F393" s="11"/>
      <c r="G393" s="11"/>
      <c r="H393" s="11"/>
      <c r="I393" s="100"/>
      <c r="BA393" s="11"/>
      <c r="BB393" s="11"/>
      <c r="BC393" s="11"/>
      <c r="BD393" s="11"/>
      <c r="BE393" s="11"/>
      <c r="BF393" s="11"/>
      <c r="BG393" s="11"/>
      <c r="BH393" s="11"/>
      <c r="BI393" s="11"/>
      <c r="BJ393" s="11"/>
      <c r="BK393" s="11"/>
    </row>
    <row r="394" spans="2:63">
      <c r="B394" s="11"/>
      <c r="C394" s="11"/>
      <c r="D394" s="11"/>
      <c r="E394" s="11"/>
      <c r="F394" s="11"/>
      <c r="G394" s="11"/>
      <c r="H394" s="11"/>
      <c r="I394" s="100"/>
      <c r="BA394" s="11"/>
      <c r="BB394" s="11"/>
      <c r="BC394" s="11"/>
      <c r="BD394" s="11"/>
      <c r="BE394" s="11"/>
      <c r="BF394" s="11"/>
      <c r="BG394" s="11"/>
      <c r="BH394" s="11"/>
      <c r="BI394" s="11"/>
      <c r="BJ394" s="11"/>
      <c r="BK394" s="11"/>
    </row>
    <row r="395" spans="2:63">
      <c r="B395" s="11"/>
      <c r="C395" s="11"/>
      <c r="D395" s="11"/>
      <c r="E395" s="11"/>
      <c r="F395" s="11"/>
      <c r="G395" s="11"/>
      <c r="H395" s="11"/>
      <c r="I395" s="100"/>
      <c r="BA395" s="11"/>
      <c r="BB395" s="11"/>
      <c r="BC395" s="11"/>
      <c r="BD395" s="11"/>
      <c r="BE395" s="11"/>
      <c r="BF395" s="11"/>
      <c r="BG395" s="11"/>
      <c r="BH395" s="11"/>
      <c r="BI395" s="11"/>
      <c r="BJ395" s="11"/>
      <c r="BK395" s="11"/>
    </row>
    <row r="396" spans="2:63">
      <c r="B396" s="11"/>
      <c r="C396" s="11"/>
      <c r="D396" s="11"/>
      <c r="E396" s="11"/>
      <c r="F396" s="11"/>
      <c r="G396" s="11"/>
      <c r="H396" s="11"/>
      <c r="I396" s="100"/>
      <c r="BA396" s="11"/>
      <c r="BB396" s="11"/>
      <c r="BC396" s="11"/>
      <c r="BD396" s="11"/>
      <c r="BE396" s="11"/>
      <c r="BF396" s="11"/>
      <c r="BG396" s="11"/>
      <c r="BH396" s="11"/>
      <c r="BI396" s="11"/>
      <c r="BJ396" s="11"/>
      <c r="BK396" s="11"/>
    </row>
    <row r="397" spans="2:63">
      <c r="B397" s="11"/>
      <c r="C397" s="11"/>
      <c r="D397" s="11"/>
      <c r="E397" s="11"/>
      <c r="F397" s="11"/>
      <c r="G397" s="11"/>
      <c r="H397" s="11"/>
      <c r="I397" s="100"/>
      <c r="BA397" s="11"/>
      <c r="BB397" s="11"/>
      <c r="BC397" s="11"/>
      <c r="BD397" s="11"/>
      <c r="BE397" s="11"/>
      <c r="BF397" s="11"/>
      <c r="BG397" s="11"/>
      <c r="BH397" s="11"/>
      <c r="BI397" s="11"/>
      <c r="BJ397" s="11"/>
      <c r="BK397" s="11"/>
    </row>
    <row r="398" spans="2:63">
      <c r="B398" s="11"/>
      <c r="C398" s="11"/>
      <c r="D398" s="11"/>
      <c r="E398" s="11"/>
      <c r="F398" s="11"/>
      <c r="G398" s="11"/>
      <c r="H398" s="11"/>
      <c r="I398" s="100"/>
      <c r="BA398" s="11"/>
      <c r="BB398" s="11"/>
      <c r="BC398" s="11"/>
      <c r="BD398" s="11"/>
      <c r="BE398" s="11"/>
      <c r="BF398" s="11"/>
      <c r="BG398" s="11"/>
      <c r="BH398" s="11"/>
      <c r="BI398" s="11"/>
      <c r="BJ398" s="11"/>
      <c r="BK398" s="11"/>
    </row>
    <row r="399" spans="2:63">
      <c r="B399" s="11"/>
      <c r="C399" s="11"/>
      <c r="D399" s="11"/>
      <c r="E399" s="11"/>
      <c r="F399" s="11"/>
      <c r="G399" s="11"/>
      <c r="H399" s="11"/>
      <c r="I399" s="100"/>
      <c r="BA399" s="11"/>
      <c r="BB399" s="11"/>
      <c r="BC399" s="11"/>
      <c r="BD399" s="11"/>
      <c r="BE399" s="11"/>
      <c r="BF399" s="11"/>
      <c r="BG399" s="11"/>
      <c r="BH399" s="11"/>
      <c r="BI399" s="11"/>
      <c r="BJ399" s="11"/>
      <c r="BK399" s="11"/>
    </row>
    <row r="400" spans="2:63">
      <c r="B400" s="11"/>
      <c r="C400" s="11"/>
      <c r="D400" s="11"/>
      <c r="E400" s="11"/>
      <c r="F400" s="11"/>
      <c r="G400" s="11"/>
      <c r="H400" s="11"/>
      <c r="I400" s="100"/>
      <c r="BA400" s="11"/>
      <c r="BB400" s="11"/>
      <c r="BC400" s="11"/>
      <c r="BD400" s="11"/>
      <c r="BE400" s="11"/>
      <c r="BF400" s="11"/>
      <c r="BG400" s="11"/>
      <c r="BH400" s="11"/>
      <c r="BI400" s="11"/>
      <c r="BJ400" s="11"/>
      <c r="BK400" s="11"/>
    </row>
    <row r="401" spans="2:63">
      <c r="B401" s="11"/>
      <c r="C401" s="11"/>
      <c r="D401" s="11"/>
      <c r="E401" s="11"/>
      <c r="F401" s="11"/>
      <c r="G401" s="11"/>
      <c r="H401" s="11"/>
      <c r="I401" s="100"/>
      <c r="BA401" s="11"/>
      <c r="BB401" s="11"/>
      <c r="BC401" s="11"/>
      <c r="BD401" s="11"/>
      <c r="BE401" s="11"/>
      <c r="BF401" s="11"/>
      <c r="BG401" s="11"/>
      <c r="BH401" s="11"/>
      <c r="BI401" s="11"/>
      <c r="BJ401" s="11"/>
      <c r="BK401" s="11"/>
    </row>
    <row r="402" spans="2:63">
      <c r="B402" s="11"/>
      <c r="C402" s="11"/>
      <c r="D402" s="11"/>
      <c r="E402" s="11"/>
      <c r="F402" s="11"/>
      <c r="G402" s="11"/>
      <c r="H402" s="11"/>
      <c r="I402" s="100"/>
      <c r="BA402" s="11"/>
      <c r="BB402" s="11"/>
      <c r="BC402" s="11"/>
      <c r="BD402" s="11"/>
      <c r="BE402" s="11"/>
      <c r="BF402" s="11"/>
      <c r="BG402" s="11"/>
      <c r="BH402" s="11"/>
      <c r="BI402" s="11"/>
      <c r="BJ402" s="11"/>
      <c r="BK402" s="11"/>
    </row>
    <row r="403" spans="2:63">
      <c r="B403" s="11"/>
      <c r="C403" s="11"/>
      <c r="D403" s="11"/>
      <c r="E403" s="11"/>
      <c r="F403" s="11"/>
      <c r="G403" s="11"/>
      <c r="H403" s="11"/>
      <c r="I403" s="100"/>
      <c r="BA403" s="11"/>
      <c r="BB403" s="11"/>
      <c r="BC403" s="11"/>
      <c r="BD403" s="11"/>
      <c r="BE403" s="11"/>
      <c r="BF403" s="11"/>
      <c r="BG403" s="11"/>
      <c r="BH403" s="11"/>
      <c r="BI403" s="11"/>
      <c r="BJ403" s="11"/>
      <c r="BK403" s="11"/>
    </row>
    <row r="404" spans="2:63">
      <c r="B404" s="11"/>
      <c r="C404" s="11"/>
      <c r="D404" s="11"/>
      <c r="E404" s="11"/>
      <c r="F404" s="11"/>
      <c r="G404" s="11"/>
      <c r="H404" s="11"/>
      <c r="I404" s="100"/>
      <c r="BA404" s="11"/>
      <c r="BB404" s="11"/>
      <c r="BC404" s="11"/>
      <c r="BD404" s="11"/>
      <c r="BE404" s="11"/>
      <c r="BF404" s="11"/>
      <c r="BG404" s="11"/>
      <c r="BH404" s="11"/>
      <c r="BI404" s="11"/>
      <c r="BJ404" s="11"/>
      <c r="BK404" s="11"/>
    </row>
    <row r="405" spans="2:63">
      <c r="B405" s="11"/>
      <c r="C405" s="11"/>
      <c r="D405" s="11"/>
      <c r="E405" s="11"/>
      <c r="F405" s="11"/>
      <c r="G405" s="11"/>
      <c r="H405" s="11"/>
      <c r="I405" s="100"/>
      <c r="BA405" s="11"/>
      <c r="BB405" s="11"/>
      <c r="BC405" s="11"/>
      <c r="BD405" s="11"/>
      <c r="BE405" s="11"/>
      <c r="BF405" s="11"/>
      <c r="BG405" s="11"/>
      <c r="BH405" s="11"/>
      <c r="BI405" s="11"/>
      <c r="BJ405" s="11"/>
      <c r="BK405" s="11"/>
    </row>
    <row r="406" spans="2:63">
      <c r="B406" s="11"/>
      <c r="C406" s="11"/>
      <c r="D406" s="11"/>
      <c r="E406" s="11"/>
      <c r="F406" s="11"/>
      <c r="G406" s="11"/>
      <c r="H406" s="11"/>
      <c r="I406" s="100"/>
      <c r="BA406" s="11"/>
      <c r="BB406" s="11"/>
      <c r="BC406" s="11"/>
      <c r="BD406" s="11"/>
      <c r="BE406" s="11"/>
      <c r="BF406" s="11"/>
      <c r="BG406" s="11"/>
      <c r="BH406" s="11"/>
      <c r="BI406" s="11"/>
      <c r="BJ406" s="11"/>
      <c r="BK406" s="11"/>
    </row>
    <row r="407" spans="2:63">
      <c r="B407" s="11"/>
      <c r="C407" s="11"/>
      <c r="D407" s="11"/>
      <c r="E407" s="11"/>
      <c r="F407" s="11"/>
      <c r="G407" s="11"/>
      <c r="H407" s="11"/>
      <c r="I407" s="100"/>
      <c r="BA407" s="11"/>
      <c r="BB407" s="11"/>
      <c r="BC407" s="11"/>
      <c r="BD407" s="11"/>
      <c r="BE407" s="11"/>
      <c r="BF407" s="11"/>
      <c r="BG407" s="11"/>
      <c r="BH407" s="11"/>
      <c r="BI407" s="11"/>
      <c r="BJ407" s="11"/>
      <c r="BK407" s="11"/>
    </row>
    <row r="408" spans="2:63">
      <c r="B408" s="11"/>
      <c r="C408" s="11"/>
      <c r="D408" s="11"/>
      <c r="E408" s="11"/>
      <c r="F408" s="11"/>
      <c r="G408" s="11"/>
      <c r="H408" s="11"/>
      <c r="I408" s="100"/>
      <c r="BA408" s="11"/>
      <c r="BB408" s="11"/>
      <c r="BC408" s="11"/>
      <c r="BD408" s="11"/>
      <c r="BE408" s="11"/>
      <c r="BF408" s="11"/>
      <c r="BG408" s="11"/>
      <c r="BH408" s="11"/>
      <c r="BI408" s="11"/>
      <c r="BJ408" s="11"/>
      <c r="BK408" s="11"/>
    </row>
    <row r="409" spans="2:63">
      <c r="B409" s="11"/>
      <c r="C409" s="11"/>
      <c r="D409" s="11"/>
      <c r="E409" s="11"/>
      <c r="F409" s="11"/>
      <c r="G409" s="11"/>
      <c r="H409" s="11"/>
      <c r="I409" s="100"/>
      <c r="BA409" s="11"/>
      <c r="BB409" s="11"/>
      <c r="BC409" s="11"/>
      <c r="BD409" s="11"/>
      <c r="BE409" s="11"/>
      <c r="BF409" s="11"/>
      <c r="BG409" s="11"/>
      <c r="BH409" s="11"/>
      <c r="BI409" s="11"/>
      <c r="BJ409" s="11"/>
      <c r="BK409" s="11"/>
    </row>
    <row r="410" spans="2:63">
      <c r="B410" s="11"/>
      <c r="C410" s="11"/>
      <c r="D410" s="11"/>
      <c r="E410" s="11"/>
      <c r="F410" s="11"/>
      <c r="G410" s="11"/>
      <c r="H410" s="11"/>
      <c r="I410" s="100"/>
      <c r="BA410" s="11"/>
      <c r="BB410" s="11"/>
      <c r="BC410" s="11"/>
      <c r="BD410" s="11"/>
      <c r="BE410" s="11"/>
      <c r="BF410" s="11"/>
      <c r="BG410" s="11"/>
      <c r="BH410" s="11"/>
      <c r="BI410" s="11"/>
      <c r="BJ410" s="11"/>
      <c r="BK410" s="11"/>
    </row>
    <row r="411" spans="2:63">
      <c r="B411" s="11"/>
      <c r="C411" s="11"/>
      <c r="D411" s="11"/>
      <c r="E411" s="11"/>
      <c r="F411" s="11"/>
      <c r="G411" s="11"/>
      <c r="H411" s="11"/>
      <c r="I411" s="100"/>
      <c r="BA411" s="11"/>
      <c r="BB411" s="11"/>
      <c r="BC411" s="11"/>
      <c r="BD411" s="11"/>
      <c r="BE411" s="11"/>
      <c r="BF411" s="11"/>
      <c r="BG411" s="11"/>
      <c r="BH411" s="11"/>
      <c r="BI411" s="11"/>
      <c r="BJ411" s="11"/>
      <c r="BK411" s="11"/>
    </row>
    <row r="412" spans="2:63">
      <c r="B412" s="11"/>
      <c r="C412" s="11"/>
      <c r="D412" s="11"/>
      <c r="E412" s="11"/>
      <c r="F412" s="11"/>
      <c r="G412" s="11"/>
      <c r="H412" s="11"/>
      <c r="I412" s="100"/>
      <c r="BA412" s="11"/>
      <c r="BB412" s="11"/>
      <c r="BC412" s="11"/>
      <c r="BD412" s="11"/>
      <c r="BE412" s="11"/>
      <c r="BF412" s="11"/>
      <c r="BG412" s="11"/>
      <c r="BH412" s="11"/>
      <c r="BI412" s="11"/>
      <c r="BJ412" s="11"/>
      <c r="BK412" s="11"/>
    </row>
    <row r="413" spans="2:63">
      <c r="B413" s="11"/>
      <c r="C413" s="11"/>
      <c r="D413" s="11"/>
      <c r="E413" s="11"/>
      <c r="F413" s="11"/>
      <c r="G413" s="11"/>
      <c r="H413" s="11"/>
      <c r="I413" s="100"/>
      <c r="BA413" s="11"/>
      <c r="BB413" s="11"/>
      <c r="BC413" s="11"/>
      <c r="BD413" s="11"/>
      <c r="BE413" s="11"/>
      <c r="BF413" s="11"/>
      <c r="BG413" s="11"/>
      <c r="BH413" s="11"/>
      <c r="BI413" s="11"/>
      <c r="BJ413" s="11"/>
      <c r="BK413" s="11"/>
    </row>
    <row r="414" spans="2:63">
      <c r="B414" s="11"/>
      <c r="C414" s="11"/>
      <c r="D414" s="11"/>
      <c r="E414" s="11"/>
      <c r="F414" s="11"/>
      <c r="G414" s="11"/>
      <c r="H414" s="11"/>
      <c r="I414" s="100"/>
      <c r="BA414" s="11"/>
      <c r="BB414" s="11"/>
      <c r="BC414" s="11"/>
      <c r="BD414" s="11"/>
      <c r="BE414" s="11"/>
      <c r="BF414" s="11"/>
      <c r="BG414" s="11"/>
      <c r="BH414" s="11"/>
      <c r="BI414" s="11"/>
      <c r="BJ414" s="11"/>
      <c r="BK414" s="11"/>
    </row>
    <row r="415" spans="2:63">
      <c r="B415" s="11"/>
      <c r="C415" s="11"/>
      <c r="D415" s="11"/>
      <c r="E415" s="11"/>
      <c r="F415" s="11"/>
      <c r="G415" s="11"/>
      <c r="H415" s="11"/>
      <c r="I415" s="100"/>
      <c r="BA415" s="11"/>
      <c r="BB415" s="11"/>
      <c r="BC415" s="11"/>
      <c r="BD415" s="11"/>
      <c r="BE415" s="11"/>
      <c r="BF415" s="11"/>
      <c r="BG415" s="11"/>
      <c r="BH415" s="11"/>
      <c r="BI415" s="11"/>
      <c r="BJ415" s="11"/>
      <c r="BK415" s="11"/>
    </row>
    <row r="416" spans="2:63">
      <c r="B416" s="11"/>
      <c r="C416" s="11"/>
      <c r="D416" s="11"/>
      <c r="E416" s="11"/>
      <c r="F416" s="11"/>
      <c r="G416" s="11"/>
      <c r="H416" s="11"/>
      <c r="I416" s="100"/>
      <c r="BA416" s="11"/>
      <c r="BB416" s="11"/>
      <c r="BC416" s="11"/>
      <c r="BD416" s="11"/>
      <c r="BE416" s="11"/>
      <c r="BF416" s="11"/>
      <c r="BG416" s="11"/>
      <c r="BH416" s="11"/>
      <c r="BI416" s="11"/>
      <c r="BJ416" s="11"/>
      <c r="BK416" s="11"/>
    </row>
    <row r="417" spans="2:63">
      <c r="B417" s="11"/>
      <c r="C417" s="11"/>
      <c r="D417" s="11"/>
      <c r="E417" s="11"/>
      <c r="F417" s="11"/>
      <c r="G417" s="11"/>
      <c r="H417" s="11"/>
      <c r="I417" s="100"/>
      <c r="BA417" s="11"/>
      <c r="BB417" s="11"/>
      <c r="BC417" s="11"/>
      <c r="BD417" s="11"/>
      <c r="BE417" s="11"/>
      <c r="BF417" s="11"/>
      <c r="BG417" s="11"/>
      <c r="BH417" s="11"/>
      <c r="BI417" s="11"/>
      <c r="BJ417" s="11"/>
      <c r="BK417" s="11"/>
    </row>
    <row r="418" spans="2:63">
      <c r="B418" s="11"/>
      <c r="C418" s="11"/>
      <c r="D418" s="11"/>
      <c r="E418" s="11"/>
      <c r="F418" s="11"/>
      <c r="G418" s="11"/>
      <c r="H418" s="11"/>
      <c r="I418" s="100"/>
      <c r="BA418" s="11"/>
      <c r="BB418" s="11"/>
      <c r="BC418" s="11"/>
      <c r="BD418" s="11"/>
      <c r="BE418" s="11"/>
      <c r="BF418" s="11"/>
      <c r="BG418" s="11"/>
      <c r="BH418" s="11"/>
      <c r="BI418" s="11"/>
      <c r="BJ418" s="11"/>
      <c r="BK418" s="11"/>
    </row>
    <row r="419" spans="2:63">
      <c r="B419" s="11"/>
      <c r="C419" s="11"/>
      <c r="D419" s="11"/>
      <c r="E419" s="11"/>
      <c r="F419" s="11"/>
      <c r="G419" s="11"/>
      <c r="H419" s="11"/>
      <c r="I419" s="100"/>
      <c r="BA419" s="11"/>
      <c r="BB419" s="11"/>
      <c r="BC419" s="11"/>
      <c r="BD419" s="11"/>
      <c r="BE419" s="11"/>
      <c r="BF419" s="11"/>
      <c r="BG419" s="11"/>
      <c r="BH419" s="11"/>
      <c r="BI419" s="11"/>
      <c r="BJ419" s="11"/>
      <c r="BK419" s="11"/>
    </row>
    <row r="420" spans="2:63">
      <c r="B420" s="11"/>
      <c r="C420" s="11"/>
      <c r="D420" s="11"/>
      <c r="E420" s="11"/>
      <c r="F420" s="11"/>
      <c r="G420" s="11"/>
      <c r="H420" s="11"/>
      <c r="I420" s="100"/>
      <c r="BA420" s="11"/>
      <c r="BB420" s="11"/>
      <c r="BC420" s="11"/>
      <c r="BD420" s="11"/>
      <c r="BE420" s="11"/>
      <c r="BF420" s="11"/>
      <c r="BG420" s="11"/>
      <c r="BH420" s="11"/>
      <c r="BI420" s="11"/>
      <c r="BJ420" s="11"/>
      <c r="BK420" s="11"/>
    </row>
    <row r="421" spans="2:63">
      <c r="B421" s="11"/>
      <c r="C421" s="11"/>
      <c r="D421" s="11"/>
      <c r="E421" s="11"/>
      <c r="F421" s="11"/>
      <c r="G421" s="11"/>
      <c r="H421" s="11"/>
      <c r="I421" s="100"/>
      <c r="BA421" s="11"/>
      <c r="BB421" s="11"/>
      <c r="BC421" s="11"/>
      <c r="BD421" s="11"/>
      <c r="BE421" s="11"/>
      <c r="BF421" s="11"/>
      <c r="BG421" s="11"/>
      <c r="BH421" s="11"/>
      <c r="BI421" s="11"/>
      <c r="BJ421" s="11"/>
      <c r="BK421" s="11"/>
    </row>
    <row r="422" spans="2:63">
      <c r="B422" s="11"/>
      <c r="C422" s="11"/>
      <c r="D422" s="11"/>
      <c r="E422" s="11"/>
      <c r="F422" s="11"/>
      <c r="G422" s="11"/>
      <c r="H422" s="11"/>
      <c r="I422" s="100"/>
      <c r="BA422" s="11"/>
      <c r="BB422" s="11"/>
      <c r="BC422" s="11"/>
      <c r="BD422" s="11"/>
      <c r="BE422" s="11"/>
      <c r="BF422" s="11"/>
      <c r="BG422" s="11"/>
      <c r="BH422" s="11"/>
      <c r="BI422" s="11"/>
      <c r="BJ422" s="11"/>
      <c r="BK422" s="11"/>
    </row>
    <row r="423" spans="2:63">
      <c r="B423" s="11"/>
      <c r="C423" s="11"/>
      <c r="D423" s="11"/>
      <c r="E423" s="11"/>
      <c r="F423" s="11"/>
      <c r="G423" s="11"/>
      <c r="H423" s="11"/>
      <c r="I423" s="100"/>
      <c r="BA423" s="11"/>
      <c r="BB423" s="11"/>
      <c r="BC423" s="11"/>
      <c r="BD423" s="11"/>
      <c r="BE423" s="11"/>
      <c r="BF423" s="11"/>
      <c r="BG423" s="11"/>
      <c r="BH423" s="11"/>
      <c r="BI423" s="11"/>
      <c r="BJ423" s="11"/>
      <c r="BK423" s="11"/>
    </row>
    <row r="424" spans="2:63">
      <c r="B424" s="11"/>
      <c r="C424" s="11"/>
      <c r="D424" s="11"/>
      <c r="E424" s="11"/>
      <c r="F424" s="11"/>
      <c r="G424" s="11"/>
      <c r="H424" s="11"/>
      <c r="I424" s="100"/>
      <c r="BA424" s="11"/>
      <c r="BB424" s="11"/>
      <c r="BC424" s="11"/>
      <c r="BD424" s="11"/>
      <c r="BE424" s="11"/>
      <c r="BF424" s="11"/>
      <c r="BG424" s="11"/>
      <c r="BH424" s="11"/>
      <c r="BI424" s="11"/>
      <c r="BJ424" s="11"/>
      <c r="BK424" s="11"/>
    </row>
    <row r="425" spans="2:63">
      <c r="B425" s="11"/>
      <c r="C425" s="11"/>
      <c r="D425" s="11"/>
      <c r="E425" s="11"/>
      <c r="F425" s="11"/>
      <c r="G425" s="11"/>
      <c r="H425" s="11"/>
      <c r="I425" s="100"/>
      <c r="BA425" s="11"/>
      <c r="BB425" s="11"/>
      <c r="BC425" s="11"/>
      <c r="BD425" s="11"/>
      <c r="BE425" s="11"/>
      <c r="BF425" s="11"/>
      <c r="BG425" s="11"/>
      <c r="BH425" s="11"/>
      <c r="BI425" s="11"/>
      <c r="BJ425" s="11"/>
      <c r="BK425" s="11"/>
    </row>
    <row r="426" spans="2:63">
      <c r="B426" s="11"/>
      <c r="C426" s="11"/>
      <c r="D426" s="11"/>
      <c r="E426" s="11"/>
      <c r="F426" s="11"/>
      <c r="G426" s="11"/>
      <c r="H426" s="11"/>
      <c r="I426" s="100"/>
      <c r="BA426" s="11"/>
      <c r="BB426" s="11"/>
      <c r="BC426" s="11"/>
      <c r="BD426" s="11"/>
      <c r="BE426" s="11"/>
      <c r="BF426" s="11"/>
      <c r="BG426" s="11"/>
      <c r="BH426" s="11"/>
      <c r="BI426" s="11"/>
      <c r="BJ426" s="11"/>
      <c r="BK426" s="11"/>
    </row>
    <row r="427" spans="2:63">
      <c r="B427" s="11"/>
      <c r="C427" s="11"/>
      <c r="D427" s="11"/>
      <c r="E427" s="11"/>
      <c r="F427" s="11"/>
      <c r="G427" s="11"/>
      <c r="H427" s="11"/>
      <c r="I427" s="100"/>
      <c r="BA427" s="11"/>
      <c r="BB427" s="11"/>
      <c r="BC427" s="11"/>
      <c r="BD427" s="11"/>
      <c r="BE427" s="11"/>
      <c r="BF427" s="11"/>
      <c r="BG427" s="11"/>
      <c r="BH427" s="11"/>
      <c r="BI427" s="11"/>
      <c r="BJ427" s="11"/>
      <c r="BK427" s="11"/>
    </row>
    <row r="428" spans="2:63">
      <c r="B428" s="11"/>
      <c r="C428" s="11"/>
      <c r="D428" s="11"/>
      <c r="E428" s="11"/>
      <c r="F428" s="11"/>
      <c r="G428" s="11"/>
      <c r="H428" s="11"/>
      <c r="I428" s="100"/>
      <c r="BA428" s="11"/>
      <c r="BB428" s="11"/>
      <c r="BC428" s="11"/>
      <c r="BD428" s="11"/>
      <c r="BE428" s="11"/>
      <c r="BF428" s="11"/>
      <c r="BG428" s="11"/>
      <c r="BH428" s="11"/>
      <c r="BI428" s="11"/>
      <c r="BJ428" s="11"/>
      <c r="BK428" s="11"/>
    </row>
    <row r="429" spans="2:63">
      <c r="B429" s="11"/>
      <c r="C429" s="11"/>
      <c r="D429" s="11"/>
      <c r="E429" s="11"/>
      <c r="F429" s="11"/>
      <c r="G429" s="11"/>
      <c r="H429" s="11"/>
      <c r="I429" s="100"/>
      <c r="BA429" s="11"/>
      <c r="BB429" s="11"/>
      <c r="BC429" s="11"/>
      <c r="BD429" s="11"/>
      <c r="BE429" s="11"/>
      <c r="BF429" s="11"/>
      <c r="BG429" s="11"/>
      <c r="BH429" s="11"/>
      <c r="BI429" s="11"/>
      <c r="BJ429" s="11"/>
      <c r="BK429" s="11"/>
    </row>
    <row r="430" spans="2:63">
      <c r="B430" s="11"/>
      <c r="C430" s="11"/>
      <c r="D430" s="11"/>
      <c r="E430" s="11"/>
      <c r="F430" s="11"/>
      <c r="G430" s="11"/>
      <c r="H430" s="11"/>
      <c r="I430" s="100"/>
      <c r="BA430" s="11"/>
      <c r="BB430" s="11"/>
      <c r="BC430" s="11"/>
      <c r="BD430" s="11"/>
      <c r="BE430" s="11"/>
      <c r="BF430" s="11"/>
      <c r="BG430" s="11"/>
      <c r="BH430" s="11"/>
      <c r="BI430" s="11"/>
      <c r="BJ430" s="11"/>
      <c r="BK430" s="11"/>
    </row>
    <row r="431" spans="2:63">
      <c r="B431" s="11"/>
      <c r="C431" s="11"/>
      <c r="D431" s="11"/>
      <c r="E431" s="11"/>
      <c r="F431" s="11"/>
      <c r="G431" s="11"/>
      <c r="H431" s="11"/>
      <c r="I431" s="100"/>
      <c r="BA431" s="11"/>
      <c r="BB431" s="11"/>
      <c r="BC431" s="11"/>
      <c r="BD431" s="11"/>
      <c r="BE431" s="11"/>
      <c r="BF431" s="11"/>
      <c r="BG431" s="11"/>
      <c r="BH431" s="11"/>
      <c r="BI431" s="11"/>
      <c r="BJ431" s="11"/>
      <c r="BK431" s="11"/>
    </row>
    <row r="432" spans="2:63">
      <c r="B432" s="11"/>
      <c r="C432" s="11"/>
      <c r="D432" s="11"/>
      <c r="E432" s="11"/>
      <c r="F432" s="11"/>
      <c r="G432" s="11"/>
      <c r="H432" s="11"/>
      <c r="I432" s="100"/>
      <c r="BA432" s="11"/>
      <c r="BB432" s="11"/>
      <c r="BC432" s="11"/>
      <c r="BD432" s="11"/>
      <c r="BE432" s="11"/>
      <c r="BF432" s="11"/>
      <c r="BG432" s="11"/>
      <c r="BH432" s="11"/>
      <c r="BI432" s="11"/>
      <c r="BJ432" s="11"/>
      <c r="BK432" s="11"/>
    </row>
    <row r="433" spans="2:63">
      <c r="B433" s="11"/>
      <c r="C433" s="11"/>
      <c r="D433" s="11"/>
      <c r="E433" s="11"/>
      <c r="F433" s="11"/>
      <c r="G433" s="11"/>
      <c r="H433" s="11"/>
      <c r="I433" s="100"/>
      <c r="BA433" s="11"/>
      <c r="BB433" s="11"/>
      <c r="BC433" s="11"/>
      <c r="BD433" s="11"/>
      <c r="BE433" s="11"/>
      <c r="BF433" s="11"/>
      <c r="BG433" s="11"/>
      <c r="BH433" s="11"/>
      <c r="BI433" s="11"/>
      <c r="BJ433" s="11"/>
      <c r="BK433" s="11"/>
    </row>
    <row r="434" spans="2:63">
      <c r="B434" s="11"/>
      <c r="C434" s="11"/>
      <c r="D434" s="11"/>
      <c r="E434" s="11"/>
      <c r="F434" s="11"/>
      <c r="G434" s="11"/>
      <c r="H434" s="11"/>
      <c r="I434" s="100"/>
      <c r="BA434" s="11"/>
      <c r="BB434" s="11"/>
      <c r="BC434" s="11"/>
      <c r="BD434" s="11"/>
      <c r="BE434" s="11"/>
      <c r="BF434" s="11"/>
      <c r="BG434" s="11"/>
      <c r="BH434" s="11"/>
      <c r="BI434" s="11"/>
      <c r="BJ434" s="11"/>
      <c r="BK434" s="11"/>
    </row>
    <row r="435" spans="2:63">
      <c r="B435" s="11"/>
      <c r="C435" s="11"/>
      <c r="D435" s="11"/>
      <c r="E435" s="11"/>
      <c r="F435" s="11"/>
      <c r="G435" s="11"/>
      <c r="H435" s="11"/>
      <c r="I435" s="100"/>
      <c r="BA435" s="11"/>
      <c r="BB435" s="11"/>
      <c r="BC435" s="11"/>
      <c r="BD435" s="11"/>
      <c r="BE435" s="11"/>
      <c r="BF435" s="11"/>
      <c r="BG435" s="11"/>
      <c r="BH435" s="11"/>
      <c r="BI435" s="11"/>
      <c r="BJ435" s="11"/>
      <c r="BK435" s="11"/>
    </row>
    <row r="436" spans="2:63">
      <c r="B436" s="11"/>
      <c r="C436" s="11"/>
      <c r="D436" s="11"/>
      <c r="E436" s="11"/>
      <c r="F436" s="11"/>
      <c r="G436" s="11"/>
      <c r="H436" s="11"/>
      <c r="I436" s="100"/>
      <c r="BA436" s="11"/>
      <c r="BB436" s="11"/>
      <c r="BC436" s="11"/>
      <c r="BD436" s="11"/>
      <c r="BE436" s="11"/>
      <c r="BF436" s="11"/>
      <c r="BG436" s="11"/>
      <c r="BH436" s="11"/>
      <c r="BI436" s="11"/>
      <c r="BJ436" s="11"/>
      <c r="BK436" s="11"/>
    </row>
    <row r="437" spans="2:63">
      <c r="B437" s="11"/>
      <c r="C437" s="11"/>
      <c r="D437" s="11"/>
      <c r="E437" s="11"/>
      <c r="F437" s="11"/>
      <c r="G437" s="11"/>
      <c r="H437" s="11"/>
      <c r="I437" s="100"/>
      <c r="BA437" s="11"/>
      <c r="BB437" s="11"/>
      <c r="BC437" s="11"/>
      <c r="BD437" s="11"/>
      <c r="BE437" s="11"/>
      <c r="BF437" s="11"/>
      <c r="BG437" s="11"/>
      <c r="BH437" s="11"/>
      <c r="BI437" s="11"/>
      <c r="BJ437" s="11"/>
      <c r="BK437" s="11"/>
    </row>
    <row r="438" spans="2:63">
      <c r="B438" s="11"/>
      <c r="C438" s="11"/>
      <c r="D438" s="11"/>
      <c r="E438" s="11"/>
      <c r="F438" s="11"/>
      <c r="G438" s="11"/>
      <c r="H438" s="11"/>
      <c r="I438" s="100"/>
      <c r="BA438" s="11"/>
      <c r="BB438" s="11"/>
      <c r="BC438" s="11"/>
      <c r="BD438" s="11"/>
      <c r="BE438" s="11"/>
      <c r="BF438" s="11"/>
      <c r="BG438" s="11"/>
      <c r="BH438" s="11"/>
      <c r="BI438" s="11"/>
      <c r="BJ438" s="11"/>
      <c r="BK438" s="11"/>
    </row>
    <row r="439" spans="2:63">
      <c r="B439" s="11"/>
      <c r="C439" s="11"/>
      <c r="D439" s="11"/>
      <c r="E439" s="11"/>
      <c r="F439" s="11"/>
      <c r="G439" s="11"/>
      <c r="H439" s="11"/>
      <c r="I439" s="100"/>
      <c r="BA439" s="11"/>
      <c r="BB439" s="11"/>
      <c r="BC439" s="11"/>
      <c r="BD439" s="11"/>
      <c r="BE439" s="11"/>
      <c r="BF439" s="11"/>
      <c r="BG439" s="11"/>
      <c r="BH439" s="11"/>
      <c r="BI439" s="11"/>
      <c r="BJ439" s="11"/>
      <c r="BK439" s="11"/>
    </row>
    <row r="440" spans="2:63">
      <c r="B440" s="11"/>
      <c r="C440" s="11"/>
      <c r="D440" s="11"/>
      <c r="E440" s="11"/>
      <c r="F440" s="11"/>
      <c r="G440" s="11"/>
      <c r="H440" s="11"/>
      <c r="I440" s="100"/>
      <c r="BA440" s="11"/>
      <c r="BB440" s="11"/>
      <c r="BC440" s="11"/>
      <c r="BD440" s="11"/>
      <c r="BE440" s="11"/>
      <c r="BF440" s="11"/>
      <c r="BG440" s="11"/>
      <c r="BH440" s="11"/>
      <c r="BI440" s="11"/>
      <c r="BJ440" s="11"/>
      <c r="BK440" s="11"/>
    </row>
    <row r="441" spans="2:63">
      <c r="B441" s="11"/>
      <c r="C441" s="11"/>
      <c r="D441" s="11"/>
      <c r="E441" s="11"/>
      <c r="F441" s="11"/>
      <c r="G441" s="11"/>
      <c r="H441" s="11"/>
      <c r="I441" s="100"/>
      <c r="BA441" s="11"/>
      <c r="BB441" s="11"/>
      <c r="BC441" s="11"/>
      <c r="BD441" s="11"/>
      <c r="BE441" s="11"/>
      <c r="BF441" s="11"/>
      <c r="BG441" s="11"/>
      <c r="BH441" s="11"/>
      <c r="BI441" s="11"/>
      <c r="BJ441" s="11"/>
      <c r="BK441" s="11"/>
    </row>
    <row r="442" spans="2:63">
      <c r="B442" s="11"/>
      <c r="C442" s="11"/>
      <c r="D442" s="11"/>
      <c r="E442" s="11"/>
      <c r="F442" s="11"/>
      <c r="G442" s="11"/>
      <c r="H442" s="11"/>
      <c r="I442" s="100"/>
      <c r="BA442" s="11"/>
      <c r="BB442" s="11"/>
      <c r="BC442" s="11"/>
      <c r="BD442" s="11"/>
      <c r="BE442" s="11"/>
      <c r="BF442" s="11"/>
      <c r="BG442" s="11"/>
      <c r="BH442" s="11"/>
      <c r="BI442" s="11"/>
      <c r="BJ442" s="11"/>
      <c r="BK442" s="11"/>
    </row>
    <row r="443" spans="2:63">
      <c r="B443" s="11"/>
      <c r="C443" s="11"/>
      <c r="D443" s="11"/>
      <c r="E443" s="11"/>
      <c r="F443" s="11"/>
      <c r="G443" s="11"/>
      <c r="H443" s="11"/>
      <c r="I443" s="100"/>
      <c r="BA443" s="11"/>
      <c r="BB443" s="11"/>
      <c r="BC443" s="11"/>
      <c r="BD443" s="11"/>
      <c r="BE443" s="11"/>
      <c r="BF443" s="11"/>
      <c r="BG443" s="11"/>
      <c r="BH443" s="11"/>
      <c r="BI443" s="11"/>
      <c r="BJ443" s="11"/>
      <c r="BK443" s="11"/>
    </row>
    <row r="444" spans="2:63">
      <c r="B444" s="11"/>
      <c r="C444" s="11"/>
      <c r="D444" s="11"/>
      <c r="E444" s="11"/>
      <c r="F444" s="11"/>
      <c r="G444" s="11"/>
      <c r="H444" s="11"/>
      <c r="I444" s="100"/>
      <c r="BA444" s="11"/>
      <c r="BB444" s="11"/>
      <c r="BC444" s="11"/>
      <c r="BD444" s="11"/>
      <c r="BE444" s="11"/>
      <c r="BF444" s="11"/>
      <c r="BG444" s="11"/>
      <c r="BH444" s="11"/>
      <c r="BI444" s="11"/>
      <c r="BJ444" s="11"/>
      <c r="BK444" s="11"/>
    </row>
    <row r="445" spans="2:63">
      <c r="B445" s="11"/>
      <c r="C445" s="11"/>
      <c r="D445" s="11"/>
      <c r="E445" s="11"/>
      <c r="F445" s="11"/>
      <c r="G445" s="11"/>
      <c r="H445" s="11"/>
      <c r="I445" s="100"/>
      <c r="BA445" s="11"/>
      <c r="BB445" s="11"/>
      <c r="BC445" s="11"/>
      <c r="BD445" s="11"/>
      <c r="BE445" s="11"/>
      <c r="BF445" s="11"/>
      <c r="BG445" s="11"/>
      <c r="BH445" s="11"/>
      <c r="BI445" s="11"/>
      <c r="BJ445" s="11"/>
      <c r="BK445" s="11"/>
    </row>
    <row r="446" spans="2:63">
      <c r="B446" s="11"/>
      <c r="C446" s="11"/>
      <c r="D446" s="11"/>
      <c r="E446" s="11"/>
      <c r="F446" s="11"/>
      <c r="G446" s="11"/>
      <c r="H446" s="11"/>
      <c r="I446" s="100"/>
      <c r="BA446" s="11"/>
      <c r="BB446" s="11"/>
      <c r="BC446" s="11"/>
      <c r="BD446" s="11"/>
      <c r="BE446" s="11"/>
      <c r="BF446" s="11"/>
      <c r="BG446" s="11"/>
      <c r="BH446" s="11"/>
      <c r="BI446" s="11"/>
      <c r="BJ446" s="11"/>
      <c r="BK446" s="11"/>
    </row>
    <row r="447" spans="2:63">
      <c r="B447" s="11"/>
      <c r="C447" s="11"/>
      <c r="D447" s="11"/>
      <c r="E447" s="11"/>
      <c r="F447" s="11"/>
      <c r="G447" s="11"/>
      <c r="H447" s="11"/>
      <c r="I447" s="100"/>
      <c r="BA447" s="11"/>
      <c r="BB447" s="11"/>
      <c r="BC447" s="11"/>
      <c r="BD447" s="11"/>
      <c r="BE447" s="11"/>
      <c r="BF447" s="11"/>
      <c r="BG447" s="11"/>
      <c r="BH447" s="11"/>
      <c r="BI447" s="11"/>
      <c r="BJ447" s="11"/>
      <c r="BK447" s="11"/>
    </row>
    <row r="448" spans="2:63">
      <c r="B448" s="11"/>
      <c r="C448" s="11"/>
      <c r="D448" s="11"/>
      <c r="E448" s="11"/>
      <c r="F448" s="11"/>
      <c r="G448" s="11"/>
      <c r="H448" s="11"/>
      <c r="I448" s="100"/>
      <c r="BA448" s="11"/>
      <c r="BB448" s="11"/>
      <c r="BC448" s="11"/>
      <c r="BD448" s="11"/>
      <c r="BE448" s="11"/>
      <c r="BF448" s="11"/>
      <c r="BG448" s="11"/>
      <c r="BH448" s="11"/>
      <c r="BI448" s="11"/>
      <c r="BJ448" s="11"/>
      <c r="BK448" s="11"/>
    </row>
    <row r="449" spans="2:63">
      <c r="B449" s="11"/>
      <c r="C449" s="11"/>
      <c r="D449" s="11"/>
      <c r="E449" s="11"/>
      <c r="F449" s="11"/>
      <c r="G449" s="11"/>
      <c r="H449" s="11"/>
      <c r="I449" s="100"/>
      <c r="BA449" s="11"/>
      <c r="BB449" s="11"/>
      <c r="BC449" s="11"/>
      <c r="BD449" s="11"/>
      <c r="BE449" s="11"/>
      <c r="BF449" s="11"/>
      <c r="BG449" s="11"/>
      <c r="BH449" s="11"/>
      <c r="BI449" s="11"/>
      <c r="BJ449" s="11"/>
      <c r="BK449" s="11"/>
    </row>
    <row r="450" spans="2:63">
      <c r="B450" s="11"/>
      <c r="C450" s="11"/>
      <c r="D450" s="11"/>
      <c r="E450" s="11"/>
      <c r="F450" s="11"/>
      <c r="G450" s="11"/>
      <c r="H450" s="11"/>
      <c r="I450" s="100"/>
      <c r="BA450" s="11"/>
      <c r="BB450" s="11"/>
      <c r="BC450" s="11"/>
      <c r="BD450" s="11"/>
      <c r="BE450" s="11"/>
      <c r="BF450" s="11"/>
      <c r="BG450" s="11"/>
      <c r="BH450" s="11"/>
      <c r="BI450" s="11"/>
      <c r="BJ450" s="11"/>
      <c r="BK450" s="11"/>
    </row>
    <row r="451" spans="2:63">
      <c r="B451" s="11"/>
      <c r="C451" s="11"/>
      <c r="D451" s="11"/>
      <c r="E451" s="11"/>
      <c r="F451" s="11"/>
      <c r="G451" s="11"/>
      <c r="H451" s="11"/>
      <c r="I451" s="100"/>
      <c r="BA451" s="11"/>
      <c r="BB451" s="11"/>
      <c r="BC451" s="11"/>
      <c r="BD451" s="11"/>
      <c r="BE451" s="11"/>
      <c r="BF451" s="11"/>
      <c r="BG451" s="11"/>
      <c r="BH451" s="11"/>
      <c r="BI451" s="11"/>
      <c r="BJ451" s="11"/>
      <c r="BK451" s="11"/>
    </row>
    <row r="452" spans="2:63">
      <c r="B452" s="11"/>
      <c r="C452" s="11"/>
      <c r="D452" s="11"/>
      <c r="E452" s="11"/>
      <c r="F452" s="11"/>
      <c r="G452" s="11"/>
      <c r="H452" s="11"/>
      <c r="I452" s="100"/>
      <c r="BA452" s="11"/>
      <c r="BB452" s="11"/>
      <c r="BC452" s="11"/>
      <c r="BD452" s="11"/>
      <c r="BE452" s="11"/>
      <c r="BF452" s="11"/>
      <c r="BG452" s="11"/>
      <c r="BH452" s="11"/>
      <c r="BI452" s="11"/>
      <c r="BJ452" s="11"/>
      <c r="BK452" s="11"/>
    </row>
    <row r="453" spans="2:63">
      <c r="B453" s="11"/>
      <c r="C453" s="11"/>
      <c r="D453" s="11"/>
      <c r="E453" s="11"/>
      <c r="F453" s="11"/>
      <c r="G453" s="11"/>
      <c r="H453" s="11"/>
      <c r="I453" s="100"/>
      <c r="BA453" s="11"/>
      <c r="BB453" s="11"/>
      <c r="BC453" s="11"/>
      <c r="BD453" s="11"/>
      <c r="BE453" s="11"/>
      <c r="BF453" s="11"/>
      <c r="BG453" s="11"/>
      <c r="BH453" s="11"/>
      <c r="BI453" s="11"/>
      <c r="BJ453" s="11"/>
      <c r="BK453" s="11"/>
    </row>
    <row r="454" spans="2:63">
      <c r="B454" s="11"/>
      <c r="C454" s="11"/>
      <c r="D454" s="11"/>
      <c r="E454" s="11"/>
      <c r="F454" s="11"/>
      <c r="G454" s="11"/>
      <c r="H454" s="11"/>
      <c r="I454" s="100"/>
      <c r="BA454" s="11"/>
      <c r="BB454" s="11"/>
      <c r="BC454" s="11"/>
      <c r="BD454" s="11"/>
      <c r="BE454" s="11"/>
      <c r="BF454" s="11"/>
      <c r="BG454" s="11"/>
      <c r="BH454" s="11"/>
      <c r="BI454" s="11"/>
      <c r="BJ454" s="11"/>
      <c r="BK454" s="11"/>
    </row>
    <row r="455" spans="2:63">
      <c r="B455" s="11"/>
      <c r="C455" s="11"/>
      <c r="D455" s="11"/>
      <c r="E455" s="11"/>
      <c r="F455" s="11"/>
      <c r="G455" s="11"/>
      <c r="H455" s="11"/>
      <c r="I455" s="100"/>
      <c r="BA455" s="11"/>
      <c r="BB455" s="11"/>
      <c r="BC455" s="11"/>
      <c r="BD455" s="11"/>
      <c r="BE455" s="11"/>
      <c r="BF455" s="11"/>
      <c r="BG455" s="11"/>
      <c r="BH455" s="11"/>
      <c r="BI455" s="11"/>
      <c r="BJ455" s="11"/>
      <c r="BK455" s="11"/>
    </row>
    <row r="456" spans="2:63">
      <c r="B456" s="11"/>
      <c r="C456" s="11"/>
      <c r="D456" s="11"/>
      <c r="E456" s="11"/>
      <c r="F456" s="11"/>
      <c r="G456" s="11"/>
      <c r="H456" s="11"/>
      <c r="I456" s="100"/>
      <c r="BA456" s="11"/>
      <c r="BB456" s="11"/>
      <c r="BC456" s="11"/>
      <c r="BD456" s="11"/>
      <c r="BE456" s="11"/>
      <c r="BF456" s="11"/>
      <c r="BG456" s="11"/>
      <c r="BH456" s="11"/>
      <c r="BI456" s="11"/>
      <c r="BJ456" s="11"/>
      <c r="BK456" s="11"/>
    </row>
    <row r="457" spans="2:63">
      <c r="B457" s="11"/>
      <c r="C457" s="11"/>
      <c r="D457" s="11"/>
      <c r="E457" s="11"/>
      <c r="F457" s="11"/>
      <c r="G457" s="11"/>
      <c r="H457" s="11"/>
      <c r="I457" s="100"/>
      <c r="BA457" s="11"/>
      <c r="BB457" s="11"/>
      <c r="BC457" s="11"/>
      <c r="BD457" s="11"/>
      <c r="BE457" s="11"/>
      <c r="BF457" s="11"/>
      <c r="BG457" s="11"/>
      <c r="BH457" s="11"/>
      <c r="BI457" s="11"/>
      <c r="BJ457" s="11"/>
      <c r="BK457" s="11"/>
    </row>
    <row r="458" spans="2:63">
      <c r="B458" s="11"/>
      <c r="C458" s="11"/>
      <c r="D458" s="11"/>
      <c r="E458" s="11"/>
      <c r="F458" s="11"/>
      <c r="G458" s="11"/>
      <c r="H458" s="11"/>
      <c r="I458" s="100"/>
      <c r="BA458" s="11"/>
      <c r="BB458" s="11"/>
      <c r="BC458" s="11"/>
      <c r="BD458" s="11"/>
      <c r="BE458" s="11"/>
      <c r="BF458" s="11"/>
      <c r="BG458" s="11"/>
      <c r="BH458" s="11"/>
      <c r="BI458" s="11"/>
      <c r="BJ458" s="11"/>
      <c r="BK458" s="11"/>
    </row>
    <row r="459" spans="2:63">
      <c r="B459" s="11"/>
      <c r="C459" s="11"/>
      <c r="D459" s="11"/>
      <c r="E459" s="11"/>
      <c r="F459" s="11"/>
      <c r="G459" s="11"/>
      <c r="H459" s="11"/>
      <c r="I459" s="100"/>
      <c r="BA459" s="11"/>
      <c r="BB459" s="11"/>
      <c r="BC459" s="11"/>
      <c r="BD459" s="11"/>
      <c r="BE459" s="11"/>
      <c r="BF459" s="11"/>
      <c r="BG459" s="11"/>
      <c r="BH459" s="11"/>
      <c r="BI459" s="11"/>
      <c r="BJ459" s="11"/>
      <c r="BK459" s="11"/>
    </row>
    <row r="460" spans="2:63">
      <c r="B460" s="11"/>
      <c r="C460" s="11"/>
      <c r="D460" s="11"/>
      <c r="E460" s="11"/>
      <c r="F460" s="11"/>
      <c r="G460" s="11"/>
      <c r="H460" s="11"/>
      <c r="I460" s="100"/>
      <c r="BA460" s="11"/>
      <c r="BB460" s="11"/>
      <c r="BC460" s="11"/>
      <c r="BD460" s="11"/>
      <c r="BE460" s="11"/>
      <c r="BF460" s="11"/>
      <c r="BG460" s="11"/>
      <c r="BH460" s="11"/>
      <c r="BI460" s="11"/>
      <c r="BJ460" s="11"/>
      <c r="BK460" s="11"/>
    </row>
    <row r="461" spans="2:63">
      <c r="B461" s="11"/>
      <c r="C461" s="11"/>
      <c r="D461" s="11"/>
      <c r="E461" s="11"/>
      <c r="F461" s="11"/>
      <c r="G461" s="11"/>
      <c r="H461" s="11"/>
      <c r="I461" s="100"/>
      <c r="BA461" s="11"/>
      <c r="BB461" s="11"/>
      <c r="BC461" s="11"/>
      <c r="BD461" s="11"/>
      <c r="BE461" s="11"/>
      <c r="BF461" s="11"/>
      <c r="BG461" s="11"/>
      <c r="BH461" s="11"/>
      <c r="BI461" s="11"/>
      <c r="BJ461" s="11"/>
      <c r="BK461" s="11"/>
    </row>
    <row r="462" spans="2:63">
      <c r="B462" s="11"/>
      <c r="C462" s="11"/>
      <c r="D462" s="11"/>
      <c r="E462" s="11"/>
      <c r="F462" s="11"/>
      <c r="G462" s="11"/>
      <c r="H462" s="11"/>
      <c r="I462" s="100"/>
      <c r="BA462" s="11"/>
      <c r="BB462" s="11"/>
      <c r="BC462" s="11"/>
      <c r="BD462" s="11"/>
      <c r="BE462" s="11"/>
      <c r="BF462" s="11"/>
      <c r="BG462" s="11"/>
      <c r="BH462" s="11"/>
      <c r="BI462" s="11"/>
      <c r="BJ462" s="11"/>
      <c r="BK462" s="11"/>
    </row>
    <row r="463" spans="2:63">
      <c r="B463" s="11"/>
      <c r="C463" s="11"/>
      <c r="D463" s="11"/>
      <c r="E463" s="11"/>
      <c r="F463" s="11"/>
      <c r="G463" s="11"/>
      <c r="H463" s="11"/>
      <c r="I463" s="100"/>
      <c r="BA463" s="11"/>
      <c r="BB463" s="11"/>
      <c r="BC463" s="11"/>
      <c r="BD463" s="11"/>
      <c r="BE463" s="11"/>
      <c r="BF463" s="11"/>
      <c r="BG463" s="11"/>
      <c r="BH463" s="11"/>
      <c r="BI463" s="11"/>
      <c r="BJ463" s="11"/>
      <c r="BK463" s="11"/>
    </row>
    <row r="464" spans="2:63">
      <c r="B464" s="11"/>
      <c r="C464" s="11"/>
      <c r="D464" s="11"/>
      <c r="E464" s="11"/>
      <c r="F464" s="11"/>
      <c r="G464" s="11"/>
      <c r="H464" s="11"/>
      <c r="I464" s="100"/>
      <c r="BA464" s="11"/>
      <c r="BB464" s="11"/>
      <c r="BC464" s="11"/>
      <c r="BD464" s="11"/>
      <c r="BE464" s="11"/>
      <c r="BF464" s="11"/>
      <c r="BG464" s="11"/>
      <c r="BH464" s="11"/>
      <c r="BI464" s="11"/>
      <c r="BJ464" s="11"/>
      <c r="BK464" s="11"/>
    </row>
    <row r="465" spans="2:63">
      <c r="B465" s="11"/>
      <c r="C465" s="11"/>
      <c r="D465" s="11"/>
      <c r="E465" s="11"/>
      <c r="F465" s="11"/>
      <c r="G465" s="11"/>
      <c r="H465" s="11"/>
      <c r="I465" s="100"/>
      <c r="BA465" s="11"/>
      <c r="BB465" s="11"/>
      <c r="BC465" s="11"/>
      <c r="BD465" s="11"/>
      <c r="BE465" s="11"/>
      <c r="BF465" s="11"/>
      <c r="BG465" s="11"/>
      <c r="BH465" s="11"/>
      <c r="BI465" s="11"/>
      <c r="BJ465" s="11"/>
      <c r="BK465" s="11"/>
    </row>
    <row r="466" spans="2:63">
      <c r="B466" s="11"/>
      <c r="C466" s="11"/>
      <c r="D466" s="11"/>
      <c r="E466" s="11"/>
      <c r="F466" s="11"/>
      <c r="G466" s="11"/>
      <c r="H466" s="11"/>
      <c r="I466" s="100"/>
      <c r="BA466" s="11"/>
      <c r="BB466" s="11"/>
      <c r="BC466" s="11"/>
      <c r="BD466" s="11"/>
      <c r="BE466" s="11"/>
      <c r="BF466" s="11"/>
      <c r="BG466" s="11"/>
      <c r="BH466" s="11"/>
      <c r="BI466" s="11"/>
      <c r="BJ466" s="11"/>
      <c r="BK466" s="11"/>
    </row>
    <row r="467" spans="2:63">
      <c r="B467" s="11"/>
      <c r="C467" s="11"/>
      <c r="D467" s="11"/>
      <c r="E467" s="11"/>
      <c r="F467" s="11"/>
      <c r="G467" s="11"/>
      <c r="H467" s="11"/>
      <c r="I467" s="100"/>
      <c r="BA467" s="11"/>
      <c r="BB467" s="11"/>
      <c r="BC467" s="11"/>
      <c r="BD467" s="11"/>
      <c r="BE467" s="11"/>
      <c r="BF467" s="11"/>
      <c r="BG467" s="11"/>
      <c r="BH467" s="11"/>
      <c r="BI467" s="11"/>
      <c r="BJ467" s="11"/>
      <c r="BK467" s="11"/>
    </row>
    <row r="468" spans="2:63">
      <c r="B468" s="11"/>
      <c r="C468" s="11"/>
      <c r="D468" s="11"/>
      <c r="E468" s="11"/>
      <c r="F468" s="11"/>
      <c r="G468" s="11"/>
      <c r="H468" s="11"/>
      <c r="I468" s="100"/>
      <c r="BA468" s="11"/>
      <c r="BB468" s="11"/>
      <c r="BC468" s="11"/>
      <c r="BD468" s="11"/>
      <c r="BE468" s="11"/>
      <c r="BF468" s="11"/>
      <c r="BG468" s="11"/>
      <c r="BH468" s="11"/>
      <c r="BI468" s="11"/>
      <c r="BJ468" s="11"/>
      <c r="BK468" s="11"/>
    </row>
    <row r="469" spans="2:63">
      <c r="B469" s="11"/>
      <c r="C469" s="11"/>
      <c r="D469" s="11"/>
      <c r="E469" s="11"/>
      <c r="F469" s="11"/>
      <c r="G469" s="11"/>
      <c r="H469" s="11"/>
      <c r="I469" s="100"/>
      <c r="BA469" s="11"/>
      <c r="BB469" s="11"/>
      <c r="BC469" s="11"/>
      <c r="BD469" s="11"/>
      <c r="BE469" s="11"/>
      <c r="BF469" s="11"/>
      <c r="BG469" s="11"/>
      <c r="BH469" s="11"/>
      <c r="BI469" s="11"/>
      <c r="BJ469" s="11"/>
      <c r="BK469" s="11"/>
    </row>
    <row r="470" spans="2:63">
      <c r="B470" s="11"/>
      <c r="C470" s="11"/>
      <c r="D470" s="11"/>
      <c r="E470" s="11"/>
      <c r="F470" s="11"/>
      <c r="G470" s="11"/>
      <c r="H470" s="11"/>
      <c r="I470" s="100"/>
      <c r="BA470" s="11"/>
      <c r="BB470" s="11"/>
      <c r="BC470" s="11"/>
      <c r="BD470" s="11"/>
      <c r="BE470" s="11"/>
      <c r="BF470" s="11"/>
      <c r="BG470" s="11"/>
      <c r="BH470" s="11"/>
      <c r="BI470" s="11"/>
      <c r="BJ470" s="11"/>
      <c r="BK470" s="11"/>
    </row>
    <row r="471" spans="2:63">
      <c r="B471" s="11"/>
      <c r="C471" s="11"/>
      <c r="D471" s="11"/>
      <c r="E471" s="11"/>
      <c r="F471" s="11"/>
      <c r="G471" s="11"/>
      <c r="H471" s="11"/>
      <c r="I471" s="100"/>
      <c r="BA471" s="11"/>
      <c r="BB471" s="11"/>
      <c r="BC471" s="11"/>
      <c r="BD471" s="11"/>
      <c r="BE471" s="11"/>
      <c r="BF471" s="11"/>
      <c r="BG471" s="11"/>
      <c r="BH471" s="11"/>
      <c r="BI471" s="11"/>
      <c r="BJ471" s="11"/>
      <c r="BK471" s="11"/>
    </row>
    <row r="472" spans="2:63">
      <c r="B472" s="11"/>
      <c r="C472" s="11"/>
      <c r="D472" s="11"/>
      <c r="E472" s="11"/>
      <c r="F472" s="11"/>
      <c r="G472" s="11"/>
      <c r="H472" s="11"/>
      <c r="I472" s="100"/>
      <c r="BA472" s="11"/>
      <c r="BB472" s="11"/>
      <c r="BC472" s="11"/>
      <c r="BD472" s="11"/>
      <c r="BE472" s="11"/>
      <c r="BF472" s="11"/>
      <c r="BG472" s="11"/>
      <c r="BH472" s="11"/>
      <c r="BI472" s="11"/>
      <c r="BJ472" s="11"/>
      <c r="BK472" s="11"/>
    </row>
    <row r="473" spans="2:63">
      <c r="B473" s="11"/>
      <c r="C473" s="11"/>
      <c r="D473" s="11"/>
      <c r="E473" s="11"/>
      <c r="F473" s="11"/>
      <c r="G473" s="11"/>
      <c r="H473" s="11"/>
      <c r="I473" s="100"/>
      <c r="BA473" s="11"/>
      <c r="BB473" s="11"/>
      <c r="BC473" s="11"/>
      <c r="BD473" s="11"/>
      <c r="BE473" s="11"/>
      <c r="BF473" s="11"/>
      <c r="BG473" s="11"/>
      <c r="BH473" s="11"/>
      <c r="BI473" s="11"/>
      <c r="BJ473" s="11"/>
      <c r="BK473" s="11"/>
    </row>
    <row r="474" spans="2:63">
      <c r="B474" s="11"/>
      <c r="C474" s="11"/>
      <c r="D474" s="11"/>
      <c r="E474" s="11"/>
      <c r="F474" s="11"/>
      <c r="G474" s="11"/>
      <c r="H474" s="11"/>
      <c r="I474" s="100"/>
      <c r="BA474" s="11"/>
      <c r="BB474" s="11"/>
      <c r="BC474" s="11"/>
      <c r="BD474" s="11"/>
      <c r="BE474" s="11"/>
      <c r="BF474" s="11"/>
      <c r="BG474" s="11"/>
      <c r="BH474" s="11"/>
      <c r="BI474" s="11"/>
      <c r="BJ474" s="11"/>
      <c r="BK474" s="11"/>
    </row>
    <row r="475" spans="2:63">
      <c r="B475" s="11"/>
      <c r="C475" s="11"/>
      <c r="D475" s="11"/>
      <c r="E475" s="11"/>
      <c r="F475" s="11"/>
      <c r="G475" s="11"/>
      <c r="H475" s="11"/>
      <c r="I475" s="100"/>
      <c r="BA475" s="11"/>
      <c r="BB475" s="11"/>
      <c r="BC475" s="11"/>
      <c r="BD475" s="11"/>
      <c r="BE475" s="11"/>
      <c r="BF475" s="11"/>
      <c r="BG475" s="11"/>
      <c r="BH475" s="11"/>
      <c r="BI475" s="11"/>
      <c r="BJ475" s="11"/>
      <c r="BK475" s="11"/>
    </row>
    <row r="476" spans="2:63">
      <c r="B476" s="11"/>
      <c r="C476" s="11"/>
      <c r="D476" s="11"/>
      <c r="E476" s="11"/>
      <c r="F476" s="11"/>
      <c r="G476" s="11"/>
      <c r="H476" s="11"/>
      <c r="I476" s="100"/>
      <c r="BA476" s="11"/>
      <c r="BB476" s="11"/>
      <c r="BC476" s="11"/>
      <c r="BD476" s="11"/>
      <c r="BE476" s="11"/>
      <c r="BF476" s="11"/>
      <c r="BG476" s="11"/>
      <c r="BH476" s="11"/>
      <c r="BI476" s="11"/>
      <c r="BJ476" s="11"/>
      <c r="BK476" s="11"/>
    </row>
    <row r="477" spans="2:63">
      <c r="B477" s="11"/>
      <c r="C477" s="11"/>
      <c r="D477" s="11"/>
      <c r="E477" s="11"/>
      <c r="F477" s="11"/>
      <c r="G477" s="11"/>
      <c r="H477" s="11"/>
      <c r="I477" s="100"/>
      <c r="BA477" s="11"/>
      <c r="BB477" s="11"/>
      <c r="BC477" s="11"/>
      <c r="BD477" s="11"/>
      <c r="BE477" s="11"/>
      <c r="BF477" s="11"/>
      <c r="BG477" s="11"/>
      <c r="BH477" s="11"/>
      <c r="BI477" s="11"/>
      <c r="BJ477" s="11"/>
      <c r="BK477" s="11"/>
    </row>
    <row r="478" spans="2:63">
      <c r="B478" s="11"/>
      <c r="C478" s="11"/>
      <c r="D478" s="11"/>
      <c r="E478" s="11"/>
      <c r="F478" s="11"/>
      <c r="G478" s="11"/>
      <c r="H478" s="11"/>
      <c r="I478" s="100"/>
      <c r="BA478" s="11"/>
      <c r="BB478" s="11"/>
      <c r="BC478" s="11"/>
      <c r="BD478" s="11"/>
      <c r="BE478" s="11"/>
      <c r="BF478" s="11"/>
      <c r="BG478" s="11"/>
      <c r="BH478" s="11"/>
      <c r="BI478" s="11"/>
      <c r="BJ478" s="11"/>
      <c r="BK478" s="11"/>
    </row>
    <row r="479" spans="2:63">
      <c r="B479" s="11"/>
      <c r="C479" s="11"/>
      <c r="D479" s="11"/>
      <c r="E479" s="11"/>
      <c r="F479" s="11"/>
      <c r="G479" s="11"/>
      <c r="H479" s="11"/>
      <c r="I479" s="100"/>
      <c r="BA479" s="11"/>
      <c r="BB479" s="11"/>
      <c r="BC479" s="11"/>
      <c r="BD479" s="11"/>
      <c r="BE479" s="11"/>
      <c r="BF479" s="11"/>
      <c r="BG479" s="11"/>
      <c r="BH479" s="11"/>
      <c r="BI479" s="11"/>
      <c r="BJ479" s="11"/>
      <c r="BK479" s="11"/>
    </row>
    <row r="480" spans="2:63">
      <c r="B480" s="11"/>
      <c r="C480" s="11"/>
      <c r="D480" s="11"/>
      <c r="E480" s="11"/>
      <c r="F480" s="11"/>
      <c r="G480" s="11"/>
      <c r="H480" s="11"/>
      <c r="I480" s="100"/>
      <c r="BA480" s="11"/>
      <c r="BB480" s="11"/>
      <c r="BC480" s="11"/>
      <c r="BD480" s="11"/>
      <c r="BE480" s="11"/>
      <c r="BF480" s="11"/>
      <c r="BG480" s="11"/>
      <c r="BH480" s="11"/>
      <c r="BI480" s="11"/>
      <c r="BJ480" s="11"/>
      <c r="BK480" s="11"/>
    </row>
    <row r="481" spans="2:63">
      <c r="B481" s="11"/>
      <c r="C481" s="11"/>
      <c r="D481" s="11"/>
      <c r="E481" s="11"/>
      <c r="F481" s="11"/>
      <c r="G481" s="11"/>
      <c r="H481" s="11"/>
      <c r="I481" s="100"/>
      <c r="BA481" s="11"/>
      <c r="BB481" s="11"/>
      <c r="BC481" s="11"/>
      <c r="BD481" s="11"/>
      <c r="BE481" s="11"/>
      <c r="BF481" s="11"/>
      <c r="BG481" s="11"/>
      <c r="BH481" s="11"/>
      <c r="BI481" s="11"/>
      <c r="BJ481" s="11"/>
      <c r="BK481" s="11"/>
    </row>
    <row r="482" spans="2:63">
      <c r="B482" s="11"/>
      <c r="C482" s="11"/>
      <c r="D482" s="11"/>
      <c r="E482" s="11"/>
      <c r="F482" s="11"/>
      <c r="G482" s="11"/>
      <c r="H482" s="11"/>
      <c r="I482" s="100"/>
      <c r="BA482" s="11"/>
      <c r="BB482" s="11"/>
      <c r="BC482" s="11"/>
      <c r="BD482" s="11"/>
      <c r="BE482" s="11"/>
      <c r="BF482" s="11"/>
      <c r="BG482" s="11"/>
      <c r="BH482" s="11"/>
      <c r="BI482" s="11"/>
      <c r="BJ482" s="11"/>
      <c r="BK482" s="11"/>
    </row>
    <row r="483" spans="2:63">
      <c r="B483" s="11"/>
      <c r="C483" s="11"/>
      <c r="D483" s="11"/>
      <c r="E483" s="11"/>
      <c r="F483" s="11"/>
      <c r="G483" s="11"/>
      <c r="H483" s="11"/>
      <c r="I483" s="100"/>
      <c r="BA483" s="11"/>
      <c r="BB483" s="11"/>
      <c r="BC483" s="11"/>
      <c r="BD483" s="11"/>
      <c r="BE483" s="11"/>
      <c r="BF483" s="11"/>
      <c r="BG483" s="11"/>
      <c r="BH483" s="11"/>
      <c r="BI483" s="11"/>
      <c r="BJ483" s="11"/>
      <c r="BK483" s="11"/>
    </row>
    <row r="484" spans="2:63">
      <c r="B484" s="11"/>
      <c r="C484" s="11"/>
      <c r="D484" s="11"/>
      <c r="E484" s="11"/>
      <c r="F484" s="11"/>
      <c r="G484" s="11"/>
      <c r="H484" s="11"/>
      <c r="I484" s="100"/>
      <c r="BA484" s="11"/>
      <c r="BB484" s="11"/>
      <c r="BC484" s="11"/>
      <c r="BD484" s="11"/>
      <c r="BE484" s="11"/>
      <c r="BF484" s="11"/>
      <c r="BG484" s="11"/>
      <c r="BH484" s="11"/>
      <c r="BI484" s="11"/>
      <c r="BJ484" s="11"/>
      <c r="BK484" s="11"/>
    </row>
    <row r="485" spans="2:63">
      <c r="B485" s="11"/>
      <c r="C485" s="11"/>
      <c r="D485" s="11"/>
      <c r="E485" s="11"/>
      <c r="F485" s="11"/>
      <c r="G485" s="11"/>
      <c r="H485" s="11"/>
      <c r="I485" s="100"/>
      <c r="BA485" s="11"/>
      <c r="BB485" s="11"/>
      <c r="BC485" s="11"/>
      <c r="BD485" s="11"/>
      <c r="BE485" s="11"/>
      <c r="BF485" s="11"/>
      <c r="BG485" s="11"/>
      <c r="BH485" s="11"/>
      <c r="BI485" s="11"/>
      <c r="BJ485" s="11"/>
      <c r="BK485" s="11"/>
    </row>
    <row r="486" spans="2:63">
      <c r="B486" s="11"/>
      <c r="C486" s="11"/>
      <c r="D486" s="11"/>
      <c r="E486" s="11"/>
      <c r="F486" s="11"/>
      <c r="G486" s="11"/>
      <c r="H486" s="11"/>
      <c r="I486" s="100"/>
      <c r="BA486" s="11"/>
      <c r="BB486" s="11"/>
      <c r="BC486" s="11"/>
      <c r="BD486" s="11"/>
      <c r="BE486" s="11"/>
      <c r="BF486" s="11"/>
      <c r="BG486" s="11"/>
      <c r="BH486" s="11"/>
      <c r="BI486" s="11"/>
      <c r="BJ486" s="11"/>
      <c r="BK486" s="11"/>
    </row>
    <row r="487" spans="2:63">
      <c r="B487" s="11"/>
      <c r="C487" s="11"/>
      <c r="D487" s="11"/>
      <c r="E487" s="11"/>
      <c r="F487" s="11"/>
      <c r="G487" s="11"/>
      <c r="H487" s="11"/>
      <c r="I487" s="100"/>
      <c r="BA487" s="11"/>
      <c r="BB487" s="11"/>
      <c r="BC487" s="11"/>
      <c r="BD487" s="11"/>
      <c r="BE487" s="11"/>
      <c r="BF487" s="11"/>
      <c r="BG487" s="11"/>
      <c r="BH487" s="11"/>
      <c r="BI487" s="11"/>
      <c r="BJ487" s="11"/>
      <c r="BK487" s="11"/>
    </row>
    <row r="488" spans="2:63">
      <c r="B488" s="11"/>
      <c r="C488" s="11"/>
      <c r="D488" s="11"/>
      <c r="E488" s="11"/>
      <c r="F488" s="11"/>
      <c r="G488" s="11"/>
      <c r="H488" s="11"/>
      <c r="I488" s="100"/>
      <c r="BA488" s="11"/>
      <c r="BB488" s="11"/>
      <c r="BC488" s="11"/>
      <c r="BD488" s="11"/>
      <c r="BE488" s="11"/>
      <c r="BF488" s="11"/>
      <c r="BG488" s="11"/>
      <c r="BH488" s="11"/>
      <c r="BI488" s="11"/>
      <c r="BJ488" s="11"/>
      <c r="BK488" s="11"/>
    </row>
    <row r="489" spans="2:63">
      <c r="B489" s="11"/>
      <c r="C489" s="11"/>
      <c r="D489" s="11"/>
      <c r="E489" s="11"/>
      <c r="F489" s="11"/>
      <c r="G489" s="11"/>
      <c r="H489" s="11"/>
      <c r="I489" s="100"/>
      <c r="BA489" s="11"/>
      <c r="BB489" s="11"/>
      <c r="BC489" s="11"/>
      <c r="BD489" s="11"/>
      <c r="BE489" s="11"/>
      <c r="BF489" s="11"/>
      <c r="BG489" s="11"/>
      <c r="BH489" s="11"/>
      <c r="BI489" s="11"/>
      <c r="BJ489" s="11"/>
      <c r="BK489" s="11"/>
    </row>
    <row r="490" spans="2:63">
      <c r="B490" s="11"/>
      <c r="C490" s="11"/>
      <c r="D490" s="11"/>
      <c r="E490" s="11"/>
      <c r="F490" s="11"/>
      <c r="G490" s="11"/>
      <c r="H490" s="11"/>
      <c r="I490" s="100"/>
      <c r="BA490" s="11"/>
      <c r="BB490" s="11"/>
      <c r="BC490" s="11"/>
      <c r="BD490" s="11"/>
      <c r="BE490" s="11"/>
      <c r="BF490" s="11"/>
      <c r="BG490" s="11"/>
      <c r="BH490" s="11"/>
      <c r="BI490" s="11"/>
      <c r="BJ490" s="11"/>
      <c r="BK490" s="11"/>
    </row>
    <row r="491" spans="2:63">
      <c r="B491" s="11"/>
      <c r="C491" s="11"/>
      <c r="D491" s="11"/>
      <c r="E491" s="11"/>
      <c r="F491" s="11"/>
      <c r="G491" s="11"/>
      <c r="H491" s="11"/>
      <c r="I491" s="100"/>
      <c r="BA491" s="11"/>
      <c r="BB491" s="11"/>
      <c r="BC491" s="11"/>
      <c r="BD491" s="11"/>
      <c r="BE491" s="11"/>
      <c r="BF491" s="11"/>
      <c r="BG491" s="11"/>
      <c r="BH491" s="11"/>
      <c r="BI491" s="11"/>
      <c r="BJ491" s="11"/>
      <c r="BK491" s="11"/>
    </row>
    <row r="492" spans="2:63">
      <c r="B492" s="11"/>
      <c r="C492" s="11"/>
      <c r="D492" s="11"/>
      <c r="E492" s="11"/>
      <c r="F492" s="11"/>
      <c r="G492" s="11"/>
      <c r="H492" s="11"/>
      <c r="I492" s="100"/>
      <c r="BA492" s="11"/>
      <c r="BB492" s="11"/>
      <c r="BC492" s="11"/>
      <c r="BD492" s="11"/>
      <c r="BE492" s="11"/>
      <c r="BF492" s="11"/>
      <c r="BG492" s="11"/>
      <c r="BH492" s="11"/>
      <c r="BI492" s="11"/>
      <c r="BJ492" s="11"/>
      <c r="BK492" s="11"/>
    </row>
    <row r="493" spans="2:63">
      <c r="B493" s="11"/>
      <c r="C493" s="11"/>
      <c r="D493" s="11"/>
      <c r="E493" s="11"/>
      <c r="F493" s="11"/>
      <c r="G493" s="11"/>
      <c r="H493" s="11"/>
      <c r="I493" s="100"/>
      <c r="BA493" s="11"/>
      <c r="BB493" s="11"/>
      <c r="BC493" s="11"/>
      <c r="BD493" s="11"/>
      <c r="BE493" s="11"/>
      <c r="BF493" s="11"/>
      <c r="BG493" s="11"/>
      <c r="BH493" s="11"/>
      <c r="BI493" s="11"/>
      <c r="BJ493" s="11"/>
      <c r="BK493" s="11"/>
    </row>
    <row r="494" spans="2:63">
      <c r="B494" s="11"/>
      <c r="C494" s="11"/>
      <c r="D494" s="11"/>
      <c r="E494" s="11"/>
      <c r="F494" s="11"/>
      <c r="G494" s="11"/>
      <c r="H494" s="11"/>
      <c r="I494" s="100"/>
      <c r="BA494" s="11"/>
      <c r="BB494" s="11"/>
      <c r="BC494" s="11"/>
      <c r="BD494" s="11"/>
      <c r="BE494" s="11"/>
      <c r="BF494" s="11"/>
      <c r="BG494" s="11"/>
      <c r="BH494" s="11"/>
      <c r="BI494" s="11"/>
      <c r="BJ494" s="11"/>
      <c r="BK494" s="11"/>
    </row>
    <row r="495" spans="2:63">
      <c r="B495" s="11"/>
      <c r="C495" s="11"/>
      <c r="D495" s="11"/>
      <c r="E495" s="11"/>
      <c r="F495" s="11"/>
      <c r="G495" s="11"/>
      <c r="H495" s="11"/>
      <c r="I495" s="100"/>
      <c r="BA495" s="11"/>
      <c r="BB495" s="11"/>
      <c r="BC495" s="11"/>
      <c r="BD495" s="11"/>
      <c r="BE495" s="11"/>
      <c r="BF495" s="11"/>
      <c r="BG495" s="11"/>
      <c r="BH495" s="11"/>
      <c r="BI495" s="11"/>
      <c r="BJ495" s="11"/>
      <c r="BK495" s="11"/>
    </row>
    <row r="496" spans="2:63">
      <c r="B496" s="11"/>
      <c r="C496" s="11"/>
      <c r="D496" s="11"/>
      <c r="E496" s="11"/>
      <c r="F496" s="11"/>
      <c r="G496" s="11"/>
      <c r="H496" s="11"/>
      <c r="I496" s="100"/>
      <c r="BA496" s="11"/>
      <c r="BB496" s="11"/>
      <c r="BC496" s="11"/>
      <c r="BD496" s="11"/>
      <c r="BE496" s="11"/>
      <c r="BF496" s="11"/>
      <c r="BG496" s="11"/>
      <c r="BH496" s="11"/>
      <c r="BI496" s="11"/>
      <c r="BJ496" s="11"/>
      <c r="BK496" s="11"/>
    </row>
    <row r="497" spans="2:63">
      <c r="B497" s="11"/>
      <c r="C497" s="11"/>
      <c r="D497" s="11"/>
      <c r="E497" s="11"/>
      <c r="F497" s="11"/>
      <c r="G497" s="11"/>
      <c r="H497" s="11"/>
      <c r="I497" s="100"/>
      <c r="BA497" s="11"/>
      <c r="BB497" s="11"/>
      <c r="BC497" s="11"/>
      <c r="BD497" s="11"/>
      <c r="BE497" s="11"/>
      <c r="BF497" s="11"/>
      <c r="BG497" s="11"/>
      <c r="BH497" s="11"/>
      <c r="BI497" s="11"/>
      <c r="BJ497" s="11"/>
      <c r="BK497" s="11"/>
    </row>
    <row r="498" spans="2:63">
      <c r="B498" s="11"/>
      <c r="C498" s="11"/>
      <c r="D498" s="11"/>
      <c r="E498" s="11"/>
      <c r="F498" s="11"/>
      <c r="G498" s="11"/>
      <c r="H498" s="11"/>
      <c r="I498" s="100"/>
      <c r="BA498" s="11"/>
      <c r="BB498" s="11"/>
      <c r="BC498" s="11"/>
      <c r="BD498" s="11"/>
      <c r="BE498" s="11"/>
      <c r="BF498" s="11"/>
      <c r="BG498" s="11"/>
      <c r="BH498" s="11"/>
      <c r="BI498" s="11"/>
      <c r="BJ498" s="11"/>
      <c r="BK498" s="11"/>
    </row>
    <row r="499" spans="2:63">
      <c r="B499" s="11"/>
      <c r="C499" s="11"/>
      <c r="D499" s="11"/>
      <c r="E499" s="11"/>
      <c r="F499" s="11"/>
      <c r="G499" s="11"/>
      <c r="H499" s="11"/>
      <c r="I499" s="100"/>
      <c r="BA499" s="11"/>
      <c r="BB499" s="11"/>
      <c r="BC499" s="11"/>
      <c r="BD499" s="11"/>
      <c r="BE499" s="11"/>
      <c r="BF499" s="11"/>
      <c r="BG499" s="11"/>
      <c r="BH499" s="11"/>
      <c r="BI499" s="11"/>
      <c r="BJ499" s="11"/>
      <c r="BK499" s="11"/>
    </row>
    <row r="500" spans="2:63">
      <c r="B500" s="11"/>
      <c r="C500" s="11"/>
      <c r="D500" s="11"/>
      <c r="E500" s="11"/>
      <c r="F500" s="11"/>
      <c r="G500" s="11"/>
      <c r="H500" s="11"/>
      <c r="I500" s="100"/>
      <c r="BA500" s="11"/>
      <c r="BB500" s="11"/>
      <c r="BC500" s="11"/>
      <c r="BD500" s="11"/>
      <c r="BE500" s="11"/>
      <c r="BF500" s="11"/>
      <c r="BG500" s="11"/>
      <c r="BH500" s="11"/>
      <c r="BI500" s="11"/>
      <c r="BJ500" s="11"/>
      <c r="BK500" s="11"/>
    </row>
    <row r="501" spans="2:63">
      <c r="B501" s="11"/>
      <c r="C501" s="11"/>
      <c r="D501" s="11"/>
      <c r="E501" s="11"/>
      <c r="F501" s="11"/>
      <c r="G501" s="11"/>
      <c r="H501" s="11"/>
      <c r="I501" s="100"/>
      <c r="BA501" s="11"/>
      <c r="BB501" s="11"/>
      <c r="BC501" s="11"/>
      <c r="BD501" s="11"/>
      <c r="BE501" s="11"/>
      <c r="BF501" s="11"/>
      <c r="BG501" s="11"/>
      <c r="BH501" s="11"/>
      <c r="BI501" s="11"/>
      <c r="BJ501" s="11"/>
      <c r="BK501" s="11"/>
    </row>
    <row r="502" spans="2:63">
      <c r="B502" s="11"/>
      <c r="C502" s="11"/>
      <c r="D502" s="11"/>
      <c r="E502" s="11"/>
      <c r="F502" s="11"/>
      <c r="G502" s="11"/>
      <c r="H502" s="11"/>
      <c r="I502" s="100"/>
      <c r="BA502" s="11"/>
      <c r="BB502" s="11"/>
      <c r="BC502" s="11"/>
      <c r="BD502" s="11"/>
      <c r="BE502" s="11"/>
      <c r="BF502" s="11"/>
      <c r="BG502" s="11"/>
      <c r="BH502" s="11"/>
      <c r="BI502" s="11"/>
      <c r="BJ502" s="11"/>
      <c r="BK502" s="11"/>
    </row>
    <row r="503" spans="2:63">
      <c r="B503" s="11"/>
      <c r="C503" s="11"/>
      <c r="D503" s="11"/>
      <c r="E503" s="11"/>
      <c r="F503" s="11"/>
      <c r="G503" s="11"/>
      <c r="H503" s="11"/>
      <c r="I503" s="100"/>
      <c r="BA503" s="11"/>
      <c r="BB503" s="11"/>
      <c r="BC503" s="11"/>
      <c r="BD503" s="11"/>
      <c r="BE503" s="11"/>
      <c r="BF503" s="11"/>
      <c r="BG503" s="11"/>
      <c r="BH503" s="11"/>
      <c r="BI503" s="11"/>
      <c r="BJ503" s="11"/>
      <c r="BK503" s="11"/>
    </row>
    <row r="504" spans="2:63">
      <c r="B504" s="11"/>
      <c r="C504" s="11"/>
      <c r="D504" s="11"/>
      <c r="E504" s="11"/>
      <c r="F504" s="11"/>
      <c r="G504" s="11"/>
      <c r="H504" s="11"/>
      <c r="I504" s="100"/>
      <c r="BA504" s="11"/>
      <c r="BB504" s="11"/>
      <c r="BC504" s="11"/>
      <c r="BD504" s="11"/>
      <c r="BE504" s="11"/>
      <c r="BF504" s="11"/>
      <c r="BG504" s="11"/>
      <c r="BH504" s="11"/>
      <c r="BI504" s="11"/>
      <c r="BJ504" s="11"/>
      <c r="BK504" s="11"/>
    </row>
    <row r="505" spans="2:63">
      <c r="B505" s="11"/>
      <c r="C505" s="11"/>
      <c r="D505" s="11"/>
      <c r="E505" s="11"/>
      <c r="F505" s="11"/>
      <c r="G505" s="11"/>
      <c r="H505" s="11"/>
      <c r="I505" s="100"/>
      <c r="BA505" s="11"/>
      <c r="BB505" s="11"/>
      <c r="BC505" s="11"/>
      <c r="BD505" s="11"/>
      <c r="BE505" s="11"/>
      <c r="BF505" s="11"/>
      <c r="BG505" s="11"/>
      <c r="BH505" s="11"/>
      <c r="BI505" s="11"/>
      <c r="BJ505" s="11"/>
      <c r="BK505" s="11"/>
    </row>
    <row r="506" spans="2:63">
      <c r="B506" s="11"/>
      <c r="C506" s="11"/>
      <c r="D506" s="11"/>
      <c r="E506" s="11"/>
      <c r="F506" s="11"/>
      <c r="G506" s="11"/>
      <c r="H506" s="11"/>
      <c r="I506" s="100"/>
      <c r="BA506" s="11"/>
      <c r="BB506" s="11"/>
      <c r="BC506" s="11"/>
      <c r="BD506" s="11"/>
      <c r="BE506" s="11"/>
      <c r="BF506" s="11"/>
      <c r="BG506" s="11"/>
      <c r="BH506" s="11"/>
      <c r="BI506" s="11"/>
      <c r="BJ506" s="11"/>
      <c r="BK506" s="11"/>
    </row>
    <row r="507" spans="2:63">
      <c r="B507" s="11"/>
      <c r="C507" s="11"/>
      <c r="D507" s="11"/>
      <c r="E507" s="11"/>
      <c r="F507" s="11"/>
      <c r="G507" s="11"/>
      <c r="H507" s="11"/>
      <c r="I507" s="100"/>
      <c r="BA507" s="11"/>
      <c r="BB507" s="11"/>
      <c r="BC507" s="11"/>
      <c r="BD507" s="11"/>
      <c r="BE507" s="11"/>
      <c r="BF507" s="11"/>
      <c r="BG507" s="11"/>
      <c r="BH507" s="11"/>
      <c r="BI507" s="11"/>
      <c r="BJ507" s="11"/>
      <c r="BK507" s="11"/>
    </row>
    <row r="508" spans="2:63">
      <c r="B508" s="11"/>
      <c r="C508" s="11"/>
      <c r="D508" s="11"/>
      <c r="E508" s="11"/>
      <c r="F508" s="11"/>
      <c r="G508" s="11"/>
      <c r="H508" s="11"/>
      <c r="I508" s="100"/>
      <c r="BA508" s="11"/>
      <c r="BB508" s="11"/>
      <c r="BC508" s="11"/>
      <c r="BD508" s="11"/>
      <c r="BE508" s="11"/>
      <c r="BF508" s="11"/>
      <c r="BG508" s="11"/>
      <c r="BH508" s="11"/>
      <c r="BI508" s="11"/>
      <c r="BJ508" s="11"/>
      <c r="BK508" s="11"/>
    </row>
    <row r="509" spans="2:63">
      <c r="B509" s="11"/>
      <c r="C509" s="11"/>
      <c r="D509" s="11"/>
      <c r="E509" s="11"/>
      <c r="F509" s="11"/>
      <c r="G509" s="11"/>
      <c r="H509" s="11"/>
      <c r="I509" s="100"/>
      <c r="BA509" s="11"/>
      <c r="BB509" s="11"/>
      <c r="BC509" s="11"/>
      <c r="BD509" s="11"/>
      <c r="BE509" s="11"/>
      <c r="BF509" s="11"/>
      <c r="BG509" s="11"/>
      <c r="BH509" s="11"/>
      <c r="BI509" s="11"/>
      <c r="BJ509" s="11"/>
      <c r="BK509" s="11"/>
    </row>
    <row r="510" spans="2:63">
      <c r="B510" s="11"/>
      <c r="C510" s="11"/>
      <c r="D510" s="11"/>
      <c r="E510" s="11"/>
      <c r="F510" s="11"/>
      <c r="G510" s="11"/>
      <c r="H510" s="11"/>
      <c r="I510" s="100"/>
      <c r="BA510" s="11"/>
      <c r="BB510" s="11"/>
      <c r="BC510" s="11"/>
      <c r="BD510" s="11"/>
      <c r="BE510" s="11"/>
      <c r="BF510" s="11"/>
      <c r="BG510" s="11"/>
      <c r="BH510" s="11"/>
      <c r="BI510" s="11"/>
      <c r="BJ510" s="11"/>
      <c r="BK510" s="11"/>
    </row>
    <row r="511" spans="2:63">
      <c r="B511" s="11"/>
      <c r="C511" s="11"/>
      <c r="D511" s="11"/>
      <c r="E511" s="11"/>
      <c r="F511" s="11"/>
      <c r="G511" s="11"/>
      <c r="H511" s="11"/>
      <c r="I511" s="100"/>
      <c r="BA511" s="11"/>
      <c r="BB511" s="11"/>
      <c r="BC511" s="11"/>
      <c r="BD511" s="11"/>
      <c r="BE511" s="11"/>
      <c r="BF511" s="11"/>
      <c r="BG511" s="11"/>
      <c r="BH511" s="11"/>
      <c r="BI511" s="11"/>
      <c r="BJ511" s="11"/>
      <c r="BK511" s="11"/>
    </row>
    <row r="512" spans="2:63">
      <c r="B512" s="11"/>
      <c r="C512" s="11"/>
      <c r="D512" s="11"/>
      <c r="E512" s="11"/>
      <c r="F512" s="11"/>
      <c r="G512" s="11"/>
      <c r="H512" s="11"/>
      <c r="I512" s="100"/>
      <c r="BA512" s="11"/>
      <c r="BB512" s="11"/>
      <c r="BC512" s="11"/>
      <c r="BD512" s="11"/>
      <c r="BE512" s="11"/>
      <c r="BF512" s="11"/>
      <c r="BG512" s="11"/>
      <c r="BH512" s="11"/>
      <c r="BI512" s="11"/>
      <c r="BJ512" s="11"/>
      <c r="BK512" s="11"/>
    </row>
    <row r="513" spans="2:63">
      <c r="B513" s="11"/>
      <c r="C513" s="11"/>
      <c r="D513" s="11"/>
      <c r="E513" s="11"/>
      <c r="F513" s="11"/>
      <c r="G513" s="11"/>
      <c r="H513" s="11"/>
      <c r="I513" s="100"/>
      <c r="BA513" s="11"/>
      <c r="BB513" s="11"/>
      <c r="BC513" s="11"/>
      <c r="BD513" s="11"/>
      <c r="BE513" s="11"/>
      <c r="BF513" s="11"/>
      <c r="BG513" s="11"/>
      <c r="BH513" s="11"/>
      <c r="BI513" s="11"/>
      <c r="BJ513" s="11"/>
      <c r="BK513" s="11"/>
    </row>
    <row r="514" spans="2:63">
      <c r="B514" s="11"/>
      <c r="C514" s="11"/>
      <c r="D514" s="11"/>
      <c r="E514" s="11"/>
      <c r="F514" s="11"/>
      <c r="G514" s="11"/>
      <c r="H514" s="11"/>
      <c r="I514" s="100"/>
      <c r="BA514" s="11"/>
      <c r="BB514" s="11"/>
      <c r="BC514" s="11"/>
      <c r="BD514" s="11"/>
      <c r="BE514" s="11"/>
      <c r="BF514" s="11"/>
      <c r="BG514" s="11"/>
      <c r="BH514" s="11"/>
      <c r="BI514" s="11"/>
      <c r="BJ514" s="11"/>
      <c r="BK514" s="11"/>
    </row>
    <row r="515" spans="2:63">
      <c r="B515" s="11"/>
      <c r="C515" s="11"/>
      <c r="D515" s="11"/>
      <c r="E515" s="11"/>
      <c r="F515" s="11"/>
      <c r="G515" s="11"/>
      <c r="H515" s="11"/>
      <c r="I515" s="100"/>
      <c r="BA515" s="11"/>
      <c r="BB515" s="11"/>
      <c r="BC515" s="11"/>
      <c r="BD515" s="11"/>
      <c r="BE515" s="11"/>
      <c r="BF515" s="11"/>
      <c r="BG515" s="11"/>
      <c r="BH515" s="11"/>
      <c r="BI515" s="11"/>
      <c r="BJ515" s="11"/>
      <c r="BK515" s="11"/>
    </row>
    <row r="516" spans="2:63">
      <c r="B516" s="11"/>
      <c r="C516" s="11"/>
      <c r="D516" s="11"/>
      <c r="E516" s="11"/>
      <c r="F516" s="11"/>
      <c r="G516" s="11"/>
      <c r="H516" s="11"/>
      <c r="I516" s="100"/>
      <c r="BA516" s="11"/>
      <c r="BB516" s="11"/>
      <c r="BC516" s="11"/>
      <c r="BD516" s="11"/>
      <c r="BE516" s="11"/>
      <c r="BF516" s="11"/>
      <c r="BG516" s="11"/>
      <c r="BH516" s="11"/>
      <c r="BI516" s="11"/>
      <c r="BJ516" s="11"/>
      <c r="BK516" s="11"/>
    </row>
    <row r="517" spans="2:63">
      <c r="B517" s="11"/>
      <c r="C517" s="11"/>
      <c r="D517" s="11"/>
      <c r="E517" s="11"/>
      <c r="F517" s="11"/>
      <c r="G517" s="11"/>
      <c r="H517" s="11"/>
      <c r="I517" s="100"/>
      <c r="BA517" s="11"/>
      <c r="BB517" s="11"/>
      <c r="BC517" s="11"/>
      <c r="BD517" s="11"/>
      <c r="BE517" s="11"/>
      <c r="BF517" s="11"/>
      <c r="BG517" s="11"/>
      <c r="BH517" s="11"/>
      <c r="BI517" s="11"/>
      <c r="BJ517" s="11"/>
      <c r="BK517" s="11"/>
    </row>
    <row r="518" spans="2:63">
      <c r="B518" s="11"/>
      <c r="C518" s="11"/>
      <c r="D518" s="11"/>
      <c r="E518" s="11"/>
      <c r="F518" s="11"/>
      <c r="G518" s="11"/>
      <c r="H518" s="11"/>
      <c r="I518" s="100"/>
      <c r="BA518" s="11"/>
      <c r="BB518" s="11"/>
      <c r="BC518" s="11"/>
      <c r="BD518" s="11"/>
      <c r="BE518" s="11"/>
      <c r="BF518" s="11"/>
      <c r="BG518" s="11"/>
      <c r="BH518" s="11"/>
      <c r="BI518" s="11"/>
      <c r="BJ518" s="11"/>
      <c r="BK518" s="11"/>
    </row>
    <row r="519" spans="2:63">
      <c r="B519" s="11"/>
      <c r="C519" s="11"/>
      <c r="D519" s="11"/>
      <c r="E519" s="11"/>
      <c r="F519" s="11"/>
      <c r="G519" s="11"/>
      <c r="H519" s="11"/>
      <c r="I519" s="100"/>
      <c r="BA519" s="11"/>
      <c r="BB519" s="11"/>
      <c r="BC519" s="11"/>
      <c r="BD519" s="11"/>
      <c r="BE519" s="11"/>
      <c r="BF519" s="11"/>
      <c r="BG519" s="11"/>
      <c r="BH519" s="11"/>
      <c r="BI519" s="11"/>
      <c r="BJ519" s="11"/>
      <c r="BK519" s="11"/>
    </row>
    <row r="520" spans="2:63">
      <c r="B520" s="11"/>
      <c r="C520" s="11"/>
      <c r="D520" s="11"/>
      <c r="E520" s="11"/>
      <c r="F520" s="11"/>
      <c r="G520" s="11"/>
      <c r="H520" s="11"/>
      <c r="I520" s="100"/>
      <c r="BA520" s="11"/>
      <c r="BB520" s="11"/>
      <c r="BC520" s="11"/>
      <c r="BD520" s="11"/>
      <c r="BE520" s="11"/>
      <c r="BF520" s="11"/>
      <c r="BG520" s="11"/>
      <c r="BH520" s="11"/>
      <c r="BI520" s="11"/>
      <c r="BJ520" s="11"/>
      <c r="BK520" s="11"/>
    </row>
    <row r="521" spans="2:63">
      <c r="B521" s="11"/>
      <c r="C521" s="11"/>
      <c r="D521" s="11"/>
      <c r="E521" s="11"/>
      <c r="F521" s="11"/>
      <c r="G521" s="11"/>
      <c r="H521" s="11"/>
      <c r="I521" s="100"/>
      <c r="BA521" s="11"/>
      <c r="BB521" s="11"/>
      <c r="BC521" s="11"/>
      <c r="BD521" s="11"/>
      <c r="BE521" s="11"/>
      <c r="BF521" s="11"/>
      <c r="BG521" s="11"/>
      <c r="BH521" s="11"/>
      <c r="BI521" s="11"/>
      <c r="BJ521" s="11"/>
      <c r="BK521" s="11"/>
    </row>
    <row r="522" spans="2:63">
      <c r="B522" s="11"/>
      <c r="C522" s="11"/>
      <c r="D522" s="11"/>
      <c r="E522" s="11"/>
      <c r="F522" s="11"/>
      <c r="G522" s="11"/>
      <c r="H522" s="11"/>
      <c r="I522" s="100"/>
      <c r="BA522" s="11"/>
      <c r="BB522" s="11"/>
      <c r="BC522" s="11"/>
      <c r="BD522" s="11"/>
      <c r="BE522" s="11"/>
      <c r="BF522" s="11"/>
      <c r="BG522" s="11"/>
      <c r="BH522" s="11"/>
      <c r="BI522" s="11"/>
      <c r="BJ522" s="11"/>
      <c r="BK522" s="11"/>
    </row>
    <row r="523" spans="2:63">
      <c r="B523" s="11"/>
      <c r="C523" s="11"/>
      <c r="D523" s="11"/>
      <c r="E523" s="11"/>
      <c r="F523" s="11"/>
      <c r="G523" s="11"/>
      <c r="H523" s="11"/>
      <c r="I523" s="100"/>
      <c r="BA523" s="11"/>
      <c r="BB523" s="11"/>
      <c r="BC523" s="11"/>
      <c r="BD523" s="11"/>
      <c r="BE523" s="11"/>
      <c r="BF523" s="11"/>
      <c r="BG523" s="11"/>
      <c r="BH523" s="11"/>
      <c r="BI523" s="11"/>
      <c r="BJ523" s="11"/>
      <c r="BK523" s="11"/>
    </row>
    <row r="524" spans="2:63">
      <c r="B524" s="11"/>
      <c r="C524" s="11"/>
      <c r="D524" s="11"/>
      <c r="E524" s="11"/>
      <c r="F524" s="11"/>
      <c r="G524" s="11"/>
      <c r="H524" s="11"/>
      <c r="I524" s="100"/>
      <c r="BA524" s="11"/>
      <c r="BB524" s="11"/>
      <c r="BC524" s="11"/>
      <c r="BD524" s="11"/>
      <c r="BE524" s="11"/>
      <c r="BF524" s="11"/>
      <c r="BG524" s="11"/>
      <c r="BH524" s="11"/>
      <c r="BI524" s="11"/>
      <c r="BJ524" s="11"/>
      <c r="BK524" s="11"/>
    </row>
    <row r="525" spans="2:63">
      <c r="B525" s="11"/>
      <c r="C525" s="11"/>
      <c r="D525" s="11"/>
      <c r="E525" s="11"/>
      <c r="F525" s="11"/>
      <c r="G525" s="11"/>
      <c r="H525" s="11"/>
      <c r="I525" s="100"/>
      <c r="BA525" s="11"/>
      <c r="BB525" s="11"/>
      <c r="BC525" s="11"/>
      <c r="BD525" s="11"/>
      <c r="BE525" s="11"/>
      <c r="BF525" s="11"/>
      <c r="BG525" s="11"/>
      <c r="BH525" s="11"/>
      <c r="BI525" s="11"/>
      <c r="BJ525" s="11"/>
      <c r="BK525" s="11"/>
    </row>
    <row r="526" spans="2:63">
      <c r="B526" s="11"/>
      <c r="C526" s="11"/>
      <c r="D526" s="11"/>
      <c r="E526" s="11"/>
      <c r="F526" s="11"/>
      <c r="G526" s="11"/>
      <c r="H526" s="11"/>
      <c r="I526" s="100"/>
      <c r="BA526" s="11"/>
      <c r="BB526" s="11"/>
      <c r="BC526" s="11"/>
      <c r="BD526" s="11"/>
      <c r="BE526" s="11"/>
      <c r="BF526" s="11"/>
      <c r="BG526" s="11"/>
      <c r="BH526" s="11"/>
      <c r="BI526" s="11"/>
      <c r="BJ526" s="11"/>
      <c r="BK526" s="11"/>
    </row>
    <row r="527" spans="2:63">
      <c r="B527" s="11"/>
      <c r="C527" s="11"/>
      <c r="D527" s="11"/>
      <c r="E527" s="11"/>
      <c r="F527" s="11"/>
      <c r="G527" s="11"/>
      <c r="H527" s="11"/>
      <c r="I527" s="100"/>
      <c r="BA527" s="11"/>
      <c r="BB527" s="11"/>
      <c r="BC527" s="11"/>
      <c r="BD527" s="11"/>
      <c r="BE527" s="11"/>
      <c r="BF527" s="11"/>
      <c r="BG527" s="11"/>
      <c r="BH527" s="11"/>
      <c r="BI527" s="11"/>
      <c r="BJ527" s="11"/>
      <c r="BK527" s="11"/>
    </row>
    <row r="528" spans="2:63">
      <c r="B528" s="11"/>
      <c r="C528" s="11"/>
      <c r="D528" s="11"/>
      <c r="E528" s="11"/>
      <c r="F528" s="11"/>
      <c r="G528" s="11"/>
      <c r="H528" s="11"/>
      <c r="I528" s="100"/>
      <c r="BA528" s="11"/>
      <c r="BB528" s="11"/>
      <c r="BC528" s="11"/>
      <c r="BD528" s="11"/>
      <c r="BE528" s="11"/>
      <c r="BF528" s="11"/>
      <c r="BG528" s="11"/>
      <c r="BH528" s="11"/>
      <c r="BI528" s="11"/>
      <c r="BJ528" s="11"/>
      <c r="BK528" s="11"/>
    </row>
    <row r="529" spans="2:63">
      <c r="B529" s="11"/>
      <c r="C529" s="11"/>
      <c r="D529" s="11"/>
      <c r="E529" s="11"/>
      <c r="F529" s="11"/>
      <c r="G529" s="11"/>
      <c r="H529" s="11"/>
      <c r="I529" s="100"/>
      <c r="BA529" s="11"/>
      <c r="BB529" s="11"/>
      <c r="BC529" s="11"/>
      <c r="BD529" s="11"/>
      <c r="BE529" s="11"/>
      <c r="BF529" s="11"/>
      <c r="BG529" s="11"/>
      <c r="BH529" s="11"/>
      <c r="BI529" s="11"/>
      <c r="BJ529" s="11"/>
      <c r="BK529" s="11"/>
    </row>
    <row r="530" spans="2:63">
      <c r="B530" s="11"/>
      <c r="C530" s="11"/>
      <c r="D530" s="11"/>
      <c r="E530" s="11"/>
      <c r="F530" s="11"/>
      <c r="G530" s="11"/>
      <c r="H530" s="11"/>
      <c r="I530" s="100"/>
      <c r="BA530" s="11"/>
      <c r="BB530" s="11"/>
      <c r="BC530" s="11"/>
      <c r="BD530" s="11"/>
      <c r="BE530" s="11"/>
      <c r="BF530" s="11"/>
      <c r="BG530" s="11"/>
      <c r="BH530" s="11"/>
      <c r="BI530" s="11"/>
      <c r="BJ530" s="11"/>
      <c r="BK530" s="11"/>
    </row>
    <row r="531" spans="2:63">
      <c r="B531" s="11"/>
      <c r="C531" s="11"/>
      <c r="D531" s="11"/>
      <c r="E531" s="11"/>
      <c r="F531" s="11"/>
      <c r="G531" s="11"/>
      <c r="H531" s="11"/>
      <c r="I531" s="100"/>
      <c r="BA531" s="11"/>
      <c r="BB531" s="11"/>
      <c r="BC531" s="11"/>
      <c r="BD531" s="11"/>
      <c r="BE531" s="11"/>
      <c r="BF531" s="11"/>
      <c r="BG531" s="11"/>
      <c r="BH531" s="11"/>
      <c r="BI531" s="11"/>
      <c r="BJ531" s="11"/>
      <c r="BK531" s="11"/>
    </row>
    <row r="532" spans="2:63">
      <c r="B532" s="11"/>
      <c r="C532" s="11"/>
      <c r="D532" s="11"/>
      <c r="E532" s="11"/>
      <c r="F532" s="11"/>
      <c r="G532" s="11"/>
      <c r="H532" s="11"/>
      <c r="I532" s="100"/>
      <c r="BA532" s="11"/>
      <c r="BB532" s="11"/>
      <c r="BC532" s="11"/>
      <c r="BD532" s="11"/>
      <c r="BE532" s="11"/>
      <c r="BF532" s="11"/>
      <c r="BG532" s="11"/>
      <c r="BH532" s="11"/>
      <c r="BI532" s="11"/>
      <c r="BJ532" s="11"/>
      <c r="BK532" s="11"/>
    </row>
    <row r="533" spans="2:63">
      <c r="B533" s="11"/>
      <c r="C533" s="11"/>
      <c r="D533" s="11"/>
      <c r="E533" s="11"/>
      <c r="F533" s="11"/>
      <c r="G533" s="11"/>
      <c r="H533" s="11"/>
      <c r="I533" s="100"/>
      <c r="BA533" s="11"/>
      <c r="BB533" s="11"/>
      <c r="BC533" s="11"/>
      <c r="BD533" s="11"/>
      <c r="BE533" s="11"/>
      <c r="BF533" s="11"/>
      <c r="BG533" s="11"/>
      <c r="BH533" s="11"/>
      <c r="BI533" s="11"/>
      <c r="BJ533" s="11"/>
      <c r="BK533" s="11"/>
    </row>
    <row r="534" spans="2:63">
      <c r="B534" s="11"/>
      <c r="C534" s="11"/>
      <c r="D534" s="11"/>
      <c r="E534" s="11"/>
      <c r="F534" s="11"/>
      <c r="G534" s="11"/>
      <c r="H534" s="11"/>
      <c r="I534" s="100"/>
      <c r="BA534" s="11"/>
      <c r="BB534" s="11"/>
      <c r="BC534" s="11"/>
      <c r="BD534" s="11"/>
      <c r="BE534" s="11"/>
      <c r="BF534" s="11"/>
      <c r="BG534" s="11"/>
      <c r="BH534" s="11"/>
      <c r="BI534" s="11"/>
      <c r="BJ534" s="11"/>
      <c r="BK534" s="11"/>
    </row>
    <row r="535" spans="2:63">
      <c r="B535" s="11"/>
      <c r="C535" s="11"/>
      <c r="D535" s="11"/>
      <c r="E535" s="11"/>
      <c r="F535" s="11"/>
      <c r="G535" s="11"/>
      <c r="H535" s="11"/>
      <c r="I535" s="100"/>
      <c r="BA535" s="11"/>
      <c r="BB535" s="11"/>
      <c r="BC535" s="11"/>
      <c r="BD535" s="11"/>
      <c r="BE535" s="11"/>
      <c r="BF535" s="11"/>
      <c r="BG535" s="11"/>
      <c r="BH535" s="11"/>
      <c r="BI535" s="11"/>
      <c r="BJ535" s="11"/>
      <c r="BK535" s="11"/>
    </row>
    <row r="536" spans="2:63">
      <c r="B536" s="11"/>
      <c r="C536" s="11"/>
      <c r="D536" s="11"/>
      <c r="E536" s="11"/>
      <c r="F536" s="11"/>
      <c r="G536" s="11"/>
      <c r="H536" s="11"/>
      <c r="I536" s="100"/>
      <c r="BA536" s="11"/>
      <c r="BB536" s="11"/>
      <c r="BC536" s="11"/>
      <c r="BD536" s="11"/>
      <c r="BE536" s="11"/>
      <c r="BF536" s="11"/>
      <c r="BG536" s="11"/>
      <c r="BH536" s="11"/>
      <c r="BI536" s="11"/>
      <c r="BJ536" s="11"/>
      <c r="BK536" s="11"/>
    </row>
    <row r="537" spans="2:63">
      <c r="B537" s="11"/>
      <c r="C537" s="11"/>
      <c r="D537" s="11"/>
      <c r="E537" s="11"/>
      <c r="F537" s="11"/>
      <c r="G537" s="11"/>
      <c r="H537" s="11"/>
      <c r="I537" s="100"/>
      <c r="BA537" s="11"/>
      <c r="BB537" s="11"/>
      <c r="BC537" s="11"/>
      <c r="BD537" s="11"/>
      <c r="BE537" s="11"/>
      <c r="BF537" s="11"/>
      <c r="BG537" s="11"/>
      <c r="BH537" s="11"/>
      <c r="BI537" s="11"/>
      <c r="BJ537" s="11"/>
      <c r="BK537" s="11"/>
    </row>
    <row r="538" spans="2:63">
      <c r="B538" s="11"/>
      <c r="C538" s="11"/>
      <c r="D538" s="11"/>
      <c r="E538" s="11"/>
      <c r="F538" s="11"/>
      <c r="G538" s="11"/>
      <c r="H538" s="11"/>
      <c r="I538" s="100"/>
      <c r="BA538" s="11"/>
      <c r="BB538" s="11"/>
      <c r="BC538" s="11"/>
      <c r="BD538" s="11"/>
      <c r="BE538" s="11"/>
      <c r="BF538" s="11"/>
      <c r="BG538" s="11"/>
      <c r="BH538" s="11"/>
      <c r="BI538" s="11"/>
      <c r="BJ538" s="11"/>
      <c r="BK538" s="11"/>
    </row>
    <row r="539" spans="2:63">
      <c r="B539" s="11"/>
      <c r="C539" s="11"/>
      <c r="D539" s="11"/>
      <c r="E539" s="11"/>
      <c r="F539" s="11"/>
      <c r="G539" s="11"/>
      <c r="H539" s="11"/>
      <c r="I539" s="100"/>
      <c r="BA539" s="11"/>
      <c r="BB539" s="11"/>
      <c r="BC539" s="11"/>
      <c r="BD539" s="11"/>
      <c r="BE539" s="11"/>
      <c r="BF539" s="11"/>
      <c r="BG539" s="11"/>
      <c r="BH539" s="11"/>
      <c r="BI539" s="11"/>
      <c r="BJ539" s="11"/>
      <c r="BK539" s="11"/>
    </row>
    <row r="540" spans="2:63">
      <c r="B540" s="11"/>
      <c r="C540" s="11"/>
      <c r="D540" s="11"/>
      <c r="E540" s="11"/>
      <c r="F540" s="11"/>
      <c r="G540" s="11"/>
      <c r="H540" s="11"/>
      <c r="I540" s="100"/>
      <c r="BA540" s="11"/>
      <c r="BB540" s="11"/>
      <c r="BC540" s="11"/>
      <c r="BD540" s="11"/>
      <c r="BE540" s="11"/>
      <c r="BF540" s="11"/>
      <c r="BG540" s="11"/>
      <c r="BH540" s="11"/>
      <c r="BI540" s="11"/>
      <c r="BJ540" s="11"/>
      <c r="BK540" s="11"/>
    </row>
    <row r="541" spans="2:63">
      <c r="B541" s="11"/>
      <c r="C541" s="11"/>
      <c r="D541" s="11"/>
      <c r="E541" s="11"/>
      <c r="F541" s="11"/>
      <c r="G541" s="11"/>
      <c r="H541" s="11"/>
      <c r="I541" s="100"/>
      <c r="BA541" s="11"/>
      <c r="BB541" s="11"/>
      <c r="BC541" s="11"/>
      <c r="BD541" s="11"/>
      <c r="BE541" s="11"/>
      <c r="BF541" s="11"/>
      <c r="BG541" s="11"/>
      <c r="BH541" s="11"/>
      <c r="BI541" s="11"/>
      <c r="BJ541" s="11"/>
      <c r="BK541" s="11"/>
    </row>
    <row r="542" spans="2:63">
      <c r="B542" s="11"/>
      <c r="C542" s="11"/>
      <c r="D542" s="11"/>
      <c r="E542" s="11"/>
      <c r="F542" s="11"/>
      <c r="G542" s="11"/>
      <c r="H542" s="11"/>
      <c r="I542" s="100"/>
      <c r="BA542" s="11"/>
      <c r="BB542" s="11"/>
      <c r="BC542" s="11"/>
      <c r="BD542" s="11"/>
      <c r="BE542" s="11"/>
      <c r="BF542" s="11"/>
      <c r="BG542" s="11"/>
      <c r="BH542" s="11"/>
      <c r="BI542" s="11"/>
      <c r="BJ542" s="11"/>
      <c r="BK542" s="11"/>
    </row>
    <row r="543" spans="2:63">
      <c r="B543" s="11"/>
      <c r="C543" s="11"/>
      <c r="D543" s="11"/>
      <c r="E543" s="11"/>
      <c r="F543" s="11"/>
      <c r="G543" s="11"/>
      <c r="H543" s="11"/>
      <c r="I543" s="100"/>
      <c r="BA543" s="11"/>
      <c r="BB543" s="11"/>
      <c r="BC543" s="11"/>
      <c r="BD543" s="11"/>
      <c r="BE543" s="11"/>
      <c r="BF543" s="11"/>
      <c r="BG543" s="11"/>
      <c r="BH543" s="11"/>
      <c r="BI543" s="11"/>
      <c r="BJ543" s="11"/>
      <c r="BK543" s="11"/>
    </row>
    <row r="544" spans="2:63">
      <c r="B544" s="11"/>
      <c r="C544" s="11"/>
      <c r="D544" s="11"/>
      <c r="E544" s="11"/>
      <c r="F544" s="11"/>
      <c r="G544" s="11"/>
      <c r="H544" s="11"/>
      <c r="I544" s="100"/>
      <c r="BA544" s="11"/>
      <c r="BB544" s="11"/>
      <c r="BC544" s="11"/>
      <c r="BD544" s="11"/>
      <c r="BE544" s="11"/>
      <c r="BF544" s="11"/>
      <c r="BG544" s="11"/>
      <c r="BH544" s="11"/>
      <c r="BI544" s="11"/>
      <c r="BJ544" s="11"/>
      <c r="BK544" s="11"/>
    </row>
    <row r="545" spans="2:63">
      <c r="B545" s="11"/>
      <c r="C545" s="11"/>
      <c r="D545" s="11"/>
      <c r="E545" s="11"/>
      <c r="F545" s="11"/>
      <c r="G545" s="11"/>
      <c r="H545" s="11"/>
      <c r="I545" s="100"/>
      <c r="BA545" s="11"/>
      <c r="BB545" s="11"/>
      <c r="BC545" s="11"/>
      <c r="BD545" s="11"/>
      <c r="BE545" s="11"/>
      <c r="BF545" s="11"/>
      <c r="BG545" s="11"/>
      <c r="BH545" s="11"/>
      <c r="BI545" s="11"/>
      <c r="BJ545" s="11"/>
      <c r="BK545" s="11"/>
    </row>
    <row r="546" spans="2:63">
      <c r="B546" s="11"/>
      <c r="C546" s="11"/>
      <c r="D546" s="11"/>
      <c r="E546" s="11"/>
      <c r="F546" s="11"/>
      <c r="G546" s="11"/>
      <c r="H546" s="11"/>
      <c r="I546" s="100"/>
      <c r="BA546" s="11"/>
      <c r="BB546" s="11"/>
      <c r="BC546" s="11"/>
      <c r="BD546" s="11"/>
      <c r="BE546" s="11"/>
      <c r="BF546" s="11"/>
      <c r="BG546" s="11"/>
      <c r="BH546" s="11"/>
      <c r="BI546" s="11"/>
      <c r="BJ546" s="11"/>
      <c r="BK546" s="11"/>
    </row>
    <row r="547" spans="2:63">
      <c r="B547" s="11"/>
      <c r="C547" s="11"/>
      <c r="D547" s="11"/>
      <c r="E547" s="11"/>
      <c r="F547" s="11"/>
      <c r="G547" s="11"/>
      <c r="H547" s="11"/>
      <c r="I547" s="100"/>
      <c r="BA547" s="11"/>
      <c r="BB547" s="11"/>
      <c r="BC547" s="11"/>
      <c r="BD547" s="11"/>
      <c r="BE547" s="11"/>
      <c r="BF547" s="11"/>
      <c r="BG547" s="11"/>
      <c r="BH547" s="11"/>
      <c r="BI547" s="11"/>
      <c r="BJ547" s="11"/>
      <c r="BK547" s="11"/>
    </row>
    <row r="548" spans="2:63">
      <c r="B548" s="11"/>
      <c r="C548" s="11"/>
      <c r="D548" s="11"/>
      <c r="E548" s="11"/>
      <c r="F548" s="11"/>
      <c r="G548" s="11"/>
      <c r="H548" s="11"/>
      <c r="I548" s="100"/>
      <c r="BA548" s="11"/>
      <c r="BB548" s="11"/>
      <c r="BC548" s="11"/>
      <c r="BD548" s="11"/>
      <c r="BE548" s="11"/>
      <c r="BF548" s="11"/>
      <c r="BG548" s="11"/>
      <c r="BH548" s="11"/>
      <c r="BI548" s="11"/>
      <c r="BJ548" s="11"/>
      <c r="BK548" s="11"/>
    </row>
    <row r="549" spans="2:63">
      <c r="B549" s="11"/>
      <c r="C549" s="11"/>
      <c r="D549" s="11"/>
      <c r="E549" s="11"/>
      <c r="F549" s="11"/>
      <c r="G549" s="11"/>
      <c r="H549" s="11"/>
      <c r="I549" s="100"/>
      <c r="BA549" s="11"/>
      <c r="BB549" s="11"/>
      <c r="BC549" s="11"/>
      <c r="BD549" s="11"/>
      <c r="BE549" s="11"/>
      <c r="BF549" s="11"/>
      <c r="BG549" s="11"/>
      <c r="BH549" s="11"/>
      <c r="BI549" s="11"/>
      <c r="BJ549" s="11"/>
      <c r="BK549" s="11"/>
    </row>
    <row r="550" spans="2:63">
      <c r="B550" s="11"/>
      <c r="C550" s="11"/>
      <c r="D550" s="11"/>
      <c r="E550" s="11"/>
      <c r="F550" s="11"/>
      <c r="G550" s="11"/>
      <c r="H550" s="11"/>
      <c r="I550" s="100"/>
      <c r="BA550" s="11"/>
      <c r="BB550" s="11"/>
      <c r="BC550" s="11"/>
      <c r="BD550" s="11"/>
      <c r="BE550" s="11"/>
      <c r="BF550" s="11"/>
      <c r="BG550" s="11"/>
      <c r="BH550" s="11"/>
      <c r="BI550" s="11"/>
      <c r="BJ550" s="11"/>
      <c r="BK550" s="11"/>
    </row>
    <row r="551" spans="2:63">
      <c r="B551" s="11"/>
      <c r="C551" s="11"/>
      <c r="D551" s="11"/>
      <c r="E551" s="11"/>
      <c r="F551" s="11"/>
      <c r="G551" s="11"/>
      <c r="H551" s="11"/>
      <c r="I551" s="100"/>
      <c r="BA551" s="11"/>
      <c r="BB551" s="11"/>
      <c r="BC551" s="11"/>
      <c r="BD551" s="11"/>
      <c r="BE551" s="11"/>
      <c r="BF551" s="11"/>
      <c r="BG551" s="11"/>
      <c r="BH551" s="11"/>
      <c r="BI551" s="11"/>
      <c r="BJ551" s="11"/>
      <c r="BK551" s="11"/>
    </row>
    <row r="552" spans="2:63">
      <c r="B552" s="11"/>
      <c r="C552" s="11"/>
      <c r="D552" s="11"/>
      <c r="E552" s="11"/>
      <c r="F552" s="11"/>
      <c r="G552" s="11"/>
      <c r="H552" s="11"/>
      <c r="I552" s="100"/>
      <c r="BA552" s="11"/>
      <c r="BB552" s="11"/>
      <c r="BC552" s="11"/>
      <c r="BD552" s="11"/>
      <c r="BE552" s="11"/>
      <c r="BF552" s="11"/>
      <c r="BG552" s="11"/>
      <c r="BH552" s="11"/>
      <c r="BI552" s="11"/>
      <c r="BJ552" s="11"/>
      <c r="BK552" s="11"/>
    </row>
    <row r="553" spans="2:63">
      <c r="B553" s="11"/>
      <c r="C553" s="11"/>
      <c r="D553" s="11"/>
      <c r="E553" s="11"/>
      <c r="F553" s="11"/>
      <c r="G553" s="11"/>
      <c r="H553" s="11"/>
      <c r="I553" s="100"/>
      <c r="BA553" s="11"/>
      <c r="BB553" s="11"/>
      <c r="BC553" s="11"/>
      <c r="BD553" s="11"/>
      <c r="BE553" s="11"/>
      <c r="BF553" s="11"/>
      <c r="BG553" s="11"/>
      <c r="BH553" s="11"/>
      <c r="BI553" s="11"/>
      <c r="BJ553" s="11"/>
      <c r="BK553" s="11"/>
    </row>
    <row r="554" spans="2:63">
      <c r="B554" s="11"/>
      <c r="C554" s="11"/>
      <c r="D554" s="11"/>
      <c r="E554" s="11"/>
      <c r="F554" s="11"/>
      <c r="G554" s="11"/>
      <c r="H554" s="11"/>
      <c r="I554" s="100"/>
      <c r="BA554" s="11"/>
      <c r="BB554" s="11"/>
      <c r="BC554" s="11"/>
      <c r="BD554" s="11"/>
      <c r="BE554" s="11"/>
      <c r="BF554" s="11"/>
      <c r="BG554" s="11"/>
      <c r="BH554" s="11"/>
      <c r="BI554" s="11"/>
      <c r="BJ554" s="11"/>
      <c r="BK554" s="11"/>
    </row>
    <row r="555" spans="2:63">
      <c r="B555" s="11"/>
      <c r="C555" s="11"/>
      <c r="D555" s="11"/>
      <c r="E555" s="11"/>
      <c r="F555" s="11"/>
      <c r="G555" s="11"/>
      <c r="H555" s="11"/>
      <c r="I555" s="100"/>
      <c r="BA555" s="11"/>
      <c r="BB555" s="11"/>
      <c r="BC555" s="11"/>
      <c r="BD555" s="11"/>
      <c r="BE555" s="11"/>
      <c r="BF555" s="11"/>
      <c r="BG555" s="11"/>
      <c r="BH555" s="11"/>
      <c r="BI555" s="11"/>
      <c r="BJ555" s="11"/>
      <c r="BK555" s="11"/>
    </row>
    <row r="556" spans="2:63">
      <c r="B556" s="11"/>
      <c r="C556" s="11"/>
      <c r="D556" s="11"/>
      <c r="E556" s="11"/>
      <c r="F556" s="11"/>
      <c r="G556" s="11"/>
      <c r="H556" s="11"/>
      <c r="I556" s="100"/>
      <c r="BA556" s="11"/>
      <c r="BB556" s="11"/>
      <c r="BC556" s="11"/>
      <c r="BD556" s="11"/>
      <c r="BE556" s="11"/>
      <c r="BF556" s="11"/>
      <c r="BG556" s="11"/>
      <c r="BH556" s="11"/>
      <c r="BI556" s="11"/>
      <c r="BJ556" s="11"/>
      <c r="BK556" s="11"/>
    </row>
    <row r="557" spans="2:63">
      <c r="B557" s="11"/>
      <c r="C557" s="11"/>
      <c r="D557" s="11"/>
      <c r="E557" s="11"/>
      <c r="F557" s="11"/>
      <c r="G557" s="11"/>
      <c r="H557" s="11"/>
      <c r="I557" s="100"/>
      <c r="BA557" s="11"/>
      <c r="BB557" s="11"/>
      <c r="BC557" s="11"/>
      <c r="BD557" s="11"/>
      <c r="BE557" s="11"/>
      <c r="BF557" s="11"/>
      <c r="BG557" s="11"/>
      <c r="BH557" s="11"/>
      <c r="BI557" s="11"/>
      <c r="BJ557" s="11"/>
      <c r="BK557" s="11"/>
    </row>
    <row r="558" spans="2:63">
      <c r="B558" s="11"/>
      <c r="C558" s="11"/>
      <c r="D558" s="11"/>
      <c r="E558" s="11"/>
      <c r="F558" s="11"/>
      <c r="G558" s="11"/>
      <c r="H558" s="11"/>
      <c r="I558" s="100"/>
      <c r="BA558" s="11"/>
      <c r="BB558" s="11"/>
      <c r="BC558" s="11"/>
      <c r="BD558" s="11"/>
      <c r="BE558" s="11"/>
      <c r="BF558" s="11"/>
      <c r="BG558" s="11"/>
      <c r="BH558" s="11"/>
      <c r="BI558" s="11"/>
      <c r="BJ558" s="11"/>
      <c r="BK558" s="11"/>
    </row>
    <row r="559" spans="2:63">
      <c r="B559" s="11"/>
      <c r="C559" s="11"/>
      <c r="D559" s="11"/>
      <c r="E559" s="11"/>
      <c r="F559" s="11"/>
      <c r="G559" s="11"/>
      <c r="H559" s="11"/>
      <c r="I559" s="100"/>
      <c r="BA559" s="11"/>
      <c r="BB559" s="11"/>
      <c r="BC559" s="11"/>
      <c r="BD559" s="11"/>
      <c r="BE559" s="11"/>
      <c r="BF559" s="11"/>
      <c r="BG559" s="11"/>
      <c r="BH559" s="11"/>
      <c r="BI559" s="11"/>
      <c r="BJ559" s="11"/>
      <c r="BK559" s="11"/>
    </row>
    <row r="560" spans="2:63">
      <c r="B560" s="11"/>
      <c r="C560" s="11"/>
      <c r="D560" s="11"/>
      <c r="E560" s="11"/>
      <c r="F560" s="11"/>
      <c r="G560" s="11"/>
      <c r="H560" s="11"/>
      <c r="I560" s="100"/>
      <c r="BA560" s="11"/>
      <c r="BB560" s="11"/>
      <c r="BC560" s="11"/>
      <c r="BD560" s="11"/>
      <c r="BE560" s="11"/>
      <c r="BF560" s="11"/>
      <c r="BG560" s="11"/>
      <c r="BH560" s="11"/>
      <c r="BI560" s="11"/>
      <c r="BJ560" s="11"/>
      <c r="BK560" s="11"/>
    </row>
    <row r="561" spans="2:63">
      <c r="B561" s="11"/>
      <c r="C561" s="11"/>
      <c r="D561" s="11"/>
      <c r="E561" s="11"/>
      <c r="F561" s="11"/>
      <c r="G561" s="11"/>
      <c r="H561" s="11"/>
      <c r="I561" s="100"/>
      <c r="BA561" s="11"/>
      <c r="BB561" s="11"/>
      <c r="BC561" s="11"/>
      <c r="BD561" s="11"/>
      <c r="BE561" s="11"/>
      <c r="BF561" s="11"/>
      <c r="BG561" s="11"/>
      <c r="BH561" s="11"/>
      <c r="BI561" s="11"/>
      <c r="BJ561" s="11"/>
      <c r="BK561" s="11"/>
    </row>
    <row r="562" spans="2:63">
      <c r="B562" s="11"/>
      <c r="C562" s="11"/>
      <c r="D562" s="11"/>
      <c r="E562" s="11"/>
      <c r="F562" s="11"/>
      <c r="G562" s="11"/>
      <c r="H562" s="11"/>
      <c r="I562" s="100"/>
      <c r="BA562" s="11"/>
      <c r="BB562" s="11"/>
      <c r="BC562" s="11"/>
      <c r="BD562" s="11"/>
      <c r="BE562" s="11"/>
      <c r="BF562" s="11"/>
      <c r="BG562" s="11"/>
      <c r="BH562" s="11"/>
      <c r="BI562" s="11"/>
      <c r="BJ562" s="11"/>
      <c r="BK562" s="11"/>
    </row>
    <row r="563" spans="2:63">
      <c r="B563" s="11"/>
      <c r="C563" s="11"/>
      <c r="D563" s="11"/>
      <c r="E563" s="11"/>
      <c r="F563" s="11"/>
      <c r="G563" s="11"/>
      <c r="H563" s="11"/>
      <c r="I563" s="100"/>
      <c r="BA563" s="11"/>
      <c r="BB563" s="11"/>
      <c r="BC563" s="11"/>
      <c r="BD563" s="11"/>
      <c r="BE563" s="11"/>
      <c r="BF563" s="11"/>
      <c r="BG563" s="11"/>
      <c r="BH563" s="11"/>
      <c r="BI563" s="11"/>
      <c r="BJ563" s="11"/>
      <c r="BK563" s="11"/>
    </row>
    <row r="564" spans="2:63">
      <c r="B564" s="11"/>
      <c r="C564" s="11"/>
      <c r="D564" s="11"/>
      <c r="E564" s="11"/>
      <c r="F564" s="11"/>
      <c r="G564" s="11"/>
      <c r="H564" s="11"/>
      <c r="I564" s="100"/>
      <c r="BA564" s="11"/>
      <c r="BB564" s="11"/>
      <c r="BC564" s="11"/>
      <c r="BD564" s="11"/>
      <c r="BE564" s="11"/>
      <c r="BF564" s="11"/>
      <c r="BG564" s="11"/>
      <c r="BH564" s="11"/>
      <c r="BI564" s="11"/>
      <c r="BJ564" s="11"/>
      <c r="BK564" s="11"/>
    </row>
    <row r="565" spans="2:63">
      <c r="B565" s="11"/>
      <c r="C565" s="11"/>
      <c r="D565" s="11"/>
      <c r="E565" s="11"/>
      <c r="F565" s="11"/>
      <c r="G565" s="11"/>
      <c r="H565" s="11"/>
      <c r="I565" s="100"/>
      <c r="BA565" s="11"/>
      <c r="BB565" s="11"/>
      <c r="BC565" s="11"/>
      <c r="BD565" s="11"/>
      <c r="BE565" s="11"/>
      <c r="BF565" s="11"/>
      <c r="BG565" s="11"/>
      <c r="BH565" s="11"/>
      <c r="BI565" s="11"/>
      <c r="BJ565" s="11"/>
      <c r="BK565" s="11"/>
    </row>
    <row r="566" spans="2:63">
      <c r="B566" s="11"/>
      <c r="C566" s="11"/>
      <c r="D566" s="11"/>
      <c r="E566" s="11"/>
      <c r="F566" s="11"/>
      <c r="G566" s="11"/>
      <c r="H566" s="11"/>
      <c r="I566" s="100"/>
      <c r="BA566" s="11"/>
      <c r="BB566" s="11"/>
      <c r="BC566" s="11"/>
      <c r="BD566" s="11"/>
      <c r="BE566" s="11"/>
      <c r="BF566" s="11"/>
      <c r="BG566" s="11"/>
      <c r="BH566" s="11"/>
      <c r="BI566" s="11"/>
      <c r="BJ566" s="11"/>
      <c r="BK566" s="11"/>
    </row>
    <row r="567" spans="2:63">
      <c r="B567" s="11"/>
      <c r="C567" s="11"/>
      <c r="D567" s="11"/>
      <c r="E567" s="11"/>
      <c r="F567" s="11"/>
      <c r="G567" s="11"/>
      <c r="H567" s="11"/>
      <c r="I567" s="100"/>
      <c r="BA567" s="11"/>
      <c r="BB567" s="11"/>
      <c r="BC567" s="11"/>
      <c r="BD567" s="11"/>
      <c r="BE567" s="11"/>
      <c r="BF567" s="11"/>
      <c r="BG567" s="11"/>
      <c r="BH567" s="11"/>
      <c r="BI567" s="11"/>
      <c r="BJ567" s="11"/>
      <c r="BK567" s="11"/>
    </row>
    <row r="568" spans="2:63">
      <c r="B568" s="11"/>
      <c r="C568" s="11"/>
      <c r="D568" s="11"/>
      <c r="E568" s="11"/>
      <c r="F568" s="11"/>
      <c r="G568" s="11"/>
      <c r="H568" s="11"/>
      <c r="I568" s="100"/>
      <c r="BA568" s="11"/>
      <c r="BB568" s="11"/>
      <c r="BC568" s="11"/>
      <c r="BD568" s="11"/>
      <c r="BE568" s="11"/>
      <c r="BF568" s="11"/>
      <c r="BG568" s="11"/>
      <c r="BH568" s="11"/>
      <c r="BI568" s="11"/>
      <c r="BJ568" s="11"/>
      <c r="BK568" s="11"/>
    </row>
    <row r="569" spans="2:63">
      <c r="B569" s="11"/>
      <c r="C569" s="11"/>
      <c r="D569" s="11"/>
      <c r="E569" s="11"/>
      <c r="F569" s="11"/>
      <c r="G569" s="11"/>
      <c r="H569" s="11"/>
      <c r="I569" s="100"/>
      <c r="BA569" s="11"/>
      <c r="BB569" s="11"/>
      <c r="BC569" s="11"/>
      <c r="BD569" s="11"/>
      <c r="BE569" s="11"/>
      <c r="BF569" s="11"/>
      <c r="BG569" s="11"/>
      <c r="BH569" s="11"/>
      <c r="BI569" s="11"/>
      <c r="BJ569" s="11"/>
      <c r="BK569" s="11"/>
    </row>
    <row r="570" spans="2:63">
      <c r="B570" s="11"/>
      <c r="C570" s="11"/>
      <c r="D570" s="11"/>
      <c r="E570" s="11"/>
      <c r="F570" s="11"/>
      <c r="G570" s="11"/>
      <c r="H570" s="11"/>
      <c r="I570" s="100"/>
      <c r="BA570" s="11"/>
      <c r="BB570" s="11"/>
      <c r="BC570" s="11"/>
      <c r="BD570" s="11"/>
      <c r="BE570" s="11"/>
      <c r="BF570" s="11"/>
      <c r="BG570" s="11"/>
      <c r="BH570" s="11"/>
      <c r="BI570" s="11"/>
      <c r="BJ570" s="11"/>
      <c r="BK570" s="11"/>
    </row>
    <row r="571" spans="2:63">
      <c r="B571" s="11"/>
      <c r="C571" s="11"/>
      <c r="D571" s="11"/>
      <c r="E571" s="11"/>
      <c r="F571" s="11"/>
      <c r="G571" s="11"/>
      <c r="H571" s="11"/>
      <c r="I571" s="100"/>
      <c r="BA571" s="11"/>
      <c r="BB571" s="11"/>
      <c r="BC571" s="11"/>
      <c r="BD571" s="11"/>
      <c r="BE571" s="11"/>
      <c r="BF571" s="11"/>
      <c r="BG571" s="11"/>
      <c r="BH571" s="11"/>
      <c r="BI571" s="11"/>
      <c r="BJ571" s="11"/>
      <c r="BK571" s="11"/>
    </row>
    <row r="572" spans="2:63">
      <c r="B572" s="11"/>
      <c r="C572" s="11"/>
      <c r="D572" s="11"/>
      <c r="E572" s="11"/>
      <c r="F572" s="11"/>
      <c r="G572" s="11"/>
      <c r="H572" s="11"/>
      <c r="I572" s="100"/>
      <c r="BA572" s="11"/>
      <c r="BB572" s="11"/>
      <c r="BC572" s="11"/>
      <c r="BD572" s="11"/>
      <c r="BE572" s="11"/>
      <c r="BF572" s="11"/>
      <c r="BG572" s="11"/>
      <c r="BH572" s="11"/>
      <c r="BI572" s="11"/>
      <c r="BJ572" s="11"/>
      <c r="BK572" s="11"/>
    </row>
    <row r="573" spans="2:63">
      <c r="B573" s="11"/>
      <c r="C573" s="11"/>
      <c r="D573" s="11"/>
      <c r="E573" s="11"/>
      <c r="F573" s="11"/>
      <c r="G573" s="11"/>
      <c r="H573" s="11"/>
      <c r="I573" s="100"/>
      <c r="BA573" s="11"/>
      <c r="BB573" s="11"/>
      <c r="BC573" s="11"/>
      <c r="BD573" s="11"/>
      <c r="BE573" s="11"/>
      <c r="BF573" s="11"/>
      <c r="BG573" s="11"/>
      <c r="BH573" s="11"/>
      <c r="BI573" s="11"/>
      <c r="BJ573" s="11"/>
      <c r="BK573" s="11"/>
    </row>
    <row r="574" spans="2:63">
      <c r="B574" s="11"/>
      <c r="C574" s="11"/>
      <c r="D574" s="11"/>
      <c r="E574" s="11"/>
      <c r="F574" s="11"/>
      <c r="G574" s="11"/>
      <c r="H574" s="11"/>
      <c r="I574" s="100"/>
      <c r="BA574" s="11"/>
      <c r="BB574" s="11"/>
      <c r="BC574" s="11"/>
      <c r="BD574" s="11"/>
      <c r="BE574" s="11"/>
      <c r="BF574" s="11"/>
      <c r="BG574" s="11"/>
      <c r="BH574" s="11"/>
      <c r="BI574" s="11"/>
      <c r="BJ574" s="11"/>
      <c r="BK574" s="11"/>
    </row>
    <row r="575" spans="2:63">
      <c r="B575" s="11"/>
      <c r="C575" s="11"/>
      <c r="D575" s="11"/>
      <c r="E575" s="11"/>
      <c r="F575" s="11"/>
      <c r="G575" s="11"/>
      <c r="H575" s="11"/>
      <c r="I575" s="100"/>
      <c r="BA575" s="11"/>
      <c r="BB575" s="11"/>
      <c r="BC575" s="11"/>
      <c r="BD575" s="11"/>
      <c r="BE575" s="11"/>
      <c r="BF575" s="11"/>
      <c r="BG575" s="11"/>
      <c r="BH575" s="11"/>
      <c r="BI575" s="11"/>
      <c r="BJ575" s="11"/>
      <c r="BK575" s="11"/>
    </row>
    <row r="576" spans="2:63">
      <c r="B576" s="11"/>
      <c r="C576" s="11"/>
      <c r="D576" s="11"/>
      <c r="E576" s="11"/>
      <c r="F576" s="11"/>
      <c r="G576" s="11"/>
      <c r="H576" s="11"/>
      <c r="I576" s="100"/>
      <c r="BA576" s="11"/>
      <c r="BB576" s="11"/>
      <c r="BC576" s="11"/>
      <c r="BD576" s="11"/>
      <c r="BE576" s="11"/>
      <c r="BF576" s="11"/>
      <c r="BG576" s="11"/>
      <c r="BH576" s="11"/>
      <c r="BI576" s="11"/>
      <c r="BJ576" s="11"/>
      <c r="BK576" s="11"/>
    </row>
    <row r="577" spans="2:63">
      <c r="B577" s="11"/>
      <c r="C577" s="11"/>
      <c r="D577" s="11"/>
      <c r="E577" s="11"/>
      <c r="F577" s="11"/>
      <c r="G577" s="11"/>
      <c r="H577" s="11"/>
      <c r="I577" s="100"/>
      <c r="BA577" s="11"/>
      <c r="BB577" s="11"/>
      <c r="BC577" s="11"/>
      <c r="BD577" s="11"/>
      <c r="BE577" s="11"/>
      <c r="BF577" s="11"/>
      <c r="BG577" s="11"/>
      <c r="BH577" s="11"/>
      <c r="BI577" s="11"/>
      <c r="BJ577" s="11"/>
      <c r="BK577" s="11"/>
    </row>
    <row r="578" spans="2:63">
      <c r="B578" s="11"/>
      <c r="C578" s="11"/>
      <c r="D578" s="11"/>
      <c r="E578" s="11"/>
      <c r="F578" s="11"/>
      <c r="G578" s="11"/>
      <c r="H578" s="11"/>
      <c r="I578" s="100"/>
      <c r="BA578" s="11"/>
      <c r="BB578" s="11"/>
      <c r="BC578" s="11"/>
      <c r="BD578" s="11"/>
      <c r="BE578" s="11"/>
      <c r="BF578" s="11"/>
      <c r="BG578" s="11"/>
      <c r="BH578" s="11"/>
      <c r="BI578" s="11"/>
      <c r="BJ578" s="11"/>
      <c r="BK578" s="11"/>
    </row>
    <row r="579" spans="2:63">
      <c r="B579" s="11"/>
      <c r="C579" s="11"/>
      <c r="D579" s="11"/>
      <c r="E579" s="11"/>
      <c r="F579" s="11"/>
      <c r="G579" s="11"/>
      <c r="H579" s="11"/>
      <c r="I579" s="100"/>
      <c r="BA579" s="11"/>
      <c r="BB579" s="11"/>
      <c r="BC579" s="11"/>
      <c r="BD579" s="11"/>
      <c r="BE579" s="11"/>
      <c r="BF579" s="11"/>
      <c r="BG579" s="11"/>
      <c r="BH579" s="11"/>
      <c r="BI579" s="11"/>
      <c r="BJ579" s="11"/>
      <c r="BK579" s="11"/>
    </row>
    <row r="580" spans="2:63">
      <c r="B580" s="11"/>
      <c r="C580" s="11"/>
      <c r="D580" s="11"/>
      <c r="E580" s="11"/>
      <c r="F580" s="11"/>
      <c r="G580" s="11"/>
      <c r="H580" s="11"/>
      <c r="I580" s="100"/>
      <c r="BA580" s="11"/>
      <c r="BB580" s="11"/>
      <c r="BC580" s="11"/>
      <c r="BD580" s="11"/>
      <c r="BE580" s="11"/>
      <c r="BF580" s="11"/>
      <c r="BG580" s="11"/>
      <c r="BH580" s="11"/>
      <c r="BI580" s="11"/>
      <c r="BJ580" s="11"/>
      <c r="BK580" s="11"/>
    </row>
    <row r="581" spans="2:63">
      <c r="B581" s="11"/>
      <c r="C581" s="11"/>
      <c r="D581" s="11"/>
      <c r="E581" s="11"/>
      <c r="F581" s="11"/>
      <c r="G581" s="11"/>
      <c r="H581" s="11"/>
      <c r="I581" s="100"/>
      <c r="BA581" s="11"/>
      <c r="BB581" s="11"/>
      <c r="BC581" s="11"/>
      <c r="BD581" s="11"/>
      <c r="BE581" s="11"/>
      <c r="BF581" s="11"/>
      <c r="BG581" s="11"/>
      <c r="BH581" s="11"/>
      <c r="BI581" s="11"/>
      <c r="BJ581" s="11"/>
      <c r="BK581" s="11"/>
    </row>
    <row r="582" spans="2:63">
      <c r="B582" s="11"/>
      <c r="C582" s="11"/>
      <c r="D582" s="11"/>
      <c r="E582" s="11"/>
      <c r="F582" s="11"/>
      <c r="G582" s="11"/>
      <c r="H582" s="11"/>
      <c r="I582" s="100"/>
      <c r="BA582" s="11"/>
      <c r="BB582" s="11"/>
      <c r="BC582" s="11"/>
      <c r="BD582" s="11"/>
      <c r="BE582" s="11"/>
      <c r="BF582" s="11"/>
      <c r="BG582" s="11"/>
      <c r="BH582" s="11"/>
      <c r="BI582" s="11"/>
      <c r="BJ582" s="11"/>
      <c r="BK582" s="11"/>
    </row>
    <row r="583" spans="2:63">
      <c r="B583" s="11"/>
      <c r="C583" s="11"/>
      <c r="D583" s="11"/>
      <c r="E583" s="11"/>
      <c r="F583" s="11"/>
      <c r="G583" s="11"/>
      <c r="H583" s="11"/>
      <c r="I583" s="100"/>
      <c r="BA583" s="11"/>
      <c r="BB583" s="11"/>
      <c r="BC583" s="11"/>
      <c r="BD583" s="11"/>
      <c r="BE583" s="11"/>
      <c r="BF583" s="11"/>
      <c r="BG583" s="11"/>
      <c r="BH583" s="11"/>
      <c r="BI583" s="11"/>
      <c r="BJ583" s="11"/>
      <c r="BK583" s="11"/>
    </row>
    <row r="584" spans="2:63">
      <c r="B584" s="11"/>
      <c r="C584" s="11"/>
      <c r="D584" s="11"/>
      <c r="E584" s="11"/>
      <c r="F584" s="11"/>
      <c r="G584" s="11"/>
      <c r="H584" s="11"/>
      <c r="I584" s="100"/>
      <c r="BA584" s="11"/>
      <c r="BB584" s="11"/>
      <c r="BC584" s="11"/>
      <c r="BD584" s="11"/>
      <c r="BE584" s="11"/>
      <c r="BF584" s="11"/>
      <c r="BG584" s="11"/>
      <c r="BH584" s="11"/>
      <c r="BI584" s="11"/>
      <c r="BJ584" s="11"/>
      <c r="BK584" s="11"/>
    </row>
    <row r="585" spans="2:63">
      <c r="B585" s="11"/>
      <c r="C585" s="11"/>
      <c r="D585" s="11"/>
      <c r="E585" s="11"/>
      <c r="F585" s="11"/>
      <c r="G585" s="11"/>
      <c r="H585" s="11"/>
      <c r="I585" s="100"/>
      <c r="BA585" s="11"/>
      <c r="BB585" s="11"/>
      <c r="BC585" s="11"/>
      <c r="BD585" s="11"/>
      <c r="BE585" s="11"/>
      <c r="BF585" s="11"/>
      <c r="BG585" s="11"/>
      <c r="BH585" s="11"/>
      <c r="BI585" s="11"/>
      <c r="BJ585" s="11"/>
      <c r="BK585" s="11"/>
    </row>
    <row r="586" spans="2:63">
      <c r="B586" s="11"/>
      <c r="C586" s="11"/>
      <c r="D586" s="11"/>
      <c r="E586" s="11"/>
      <c r="F586" s="11"/>
      <c r="G586" s="11"/>
      <c r="H586" s="11"/>
      <c r="I586" s="100"/>
      <c r="BA586" s="11"/>
      <c r="BB586" s="11"/>
      <c r="BC586" s="11"/>
      <c r="BD586" s="11"/>
      <c r="BE586" s="11"/>
      <c r="BF586" s="11"/>
      <c r="BG586" s="11"/>
      <c r="BH586" s="11"/>
      <c r="BI586" s="11"/>
      <c r="BJ586" s="11"/>
      <c r="BK586" s="11"/>
    </row>
    <row r="587" spans="2:63">
      <c r="B587" s="11"/>
      <c r="C587" s="11"/>
      <c r="D587" s="11"/>
      <c r="E587" s="11"/>
      <c r="F587" s="11"/>
      <c r="G587" s="11"/>
      <c r="H587" s="11"/>
      <c r="I587" s="100"/>
      <c r="BA587" s="11"/>
      <c r="BB587" s="11"/>
      <c r="BC587" s="11"/>
      <c r="BD587" s="11"/>
      <c r="BE587" s="11"/>
      <c r="BF587" s="11"/>
      <c r="BG587" s="11"/>
      <c r="BH587" s="11"/>
      <c r="BI587" s="11"/>
      <c r="BJ587" s="11"/>
      <c r="BK587" s="11"/>
    </row>
    <row r="588" spans="2:63">
      <c r="B588" s="11"/>
      <c r="C588" s="11"/>
      <c r="D588" s="11"/>
      <c r="E588" s="11"/>
      <c r="F588" s="11"/>
      <c r="G588" s="11"/>
      <c r="H588" s="11"/>
      <c r="I588" s="100"/>
      <c r="BA588" s="11"/>
      <c r="BB588" s="11"/>
      <c r="BC588" s="11"/>
      <c r="BD588" s="11"/>
      <c r="BE588" s="11"/>
      <c r="BF588" s="11"/>
      <c r="BG588" s="11"/>
      <c r="BH588" s="11"/>
      <c r="BI588" s="11"/>
      <c r="BJ588" s="11"/>
      <c r="BK588" s="11"/>
    </row>
    <row r="589" spans="2:63">
      <c r="B589" s="11"/>
      <c r="C589" s="11"/>
      <c r="D589" s="11"/>
      <c r="E589" s="11"/>
      <c r="F589" s="11"/>
      <c r="G589" s="11"/>
      <c r="H589" s="11"/>
      <c r="I589" s="100"/>
      <c r="BA589" s="11"/>
      <c r="BB589" s="11"/>
      <c r="BC589" s="11"/>
      <c r="BD589" s="11"/>
      <c r="BE589" s="11"/>
      <c r="BF589" s="11"/>
      <c r="BG589" s="11"/>
      <c r="BH589" s="11"/>
      <c r="BI589" s="11"/>
      <c r="BJ589" s="11"/>
      <c r="BK589" s="11"/>
    </row>
    <row r="590" spans="2:63">
      <c r="B590" s="11"/>
      <c r="C590" s="11"/>
      <c r="D590" s="11"/>
      <c r="E590" s="11"/>
      <c r="F590" s="11"/>
      <c r="G590" s="11"/>
      <c r="H590" s="11"/>
      <c r="I590" s="100"/>
      <c r="BA590" s="11"/>
      <c r="BB590" s="11"/>
      <c r="BC590" s="11"/>
      <c r="BD590" s="11"/>
      <c r="BE590" s="11"/>
      <c r="BF590" s="11"/>
      <c r="BG590" s="11"/>
      <c r="BH590" s="11"/>
      <c r="BI590" s="11"/>
      <c r="BJ590" s="11"/>
      <c r="BK590" s="11"/>
    </row>
    <row r="591" spans="2:63">
      <c r="B591" s="11"/>
      <c r="C591" s="11"/>
      <c r="D591" s="11"/>
      <c r="E591" s="11"/>
      <c r="F591" s="11"/>
      <c r="G591" s="11"/>
      <c r="H591" s="11"/>
      <c r="I591" s="100"/>
      <c r="BA591" s="11"/>
      <c r="BB591" s="11"/>
      <c r="BC591" s="11"/>
      <c r="BD591" s="11"/>
      <c r="BE591" s="11"/>
      <c r="BF591" s="11"/>
      <c r="BG591" s="11"/>
      <c r="BH591" s="11"/>
      <c r="BI591" s="11"/>
      <c r="BJ591" s="11"/>
      <c r="BK591" s="11"/>
    </row>
    <row r="592" spans="2:63">
      <c r="B592" s="11"/>
      <c r="C592" s="11"/>
      <c r="D592" s="11"/>
      <c r="E592" s="11"/>
      <c r="F592" s="11"/>
      <c r="G592" s="11"/>
      <c r="H592" s="11"/>
      <c r="I592" s="100"/>
      <c r="BA592" s="11"/>
      <c r="BB592" s="11"/>
      <c r="BC592" s="11"/>
      <c r="BD592" s="11"/>
      <c r="BE592" s="11"/>
      <c r="BF592" s="11"/>
      <c r="BG592" s="11"/>
      <c r="BH592" s="11"/>
      <c r="BI592" s="11"/>
      <c r="BJ592" s="11"/>
      <c r="BK592" s="11"/>
    </row>
    <row r="593" spans="2:63">
      <c r="B593" s="11"/>
      <c r="C593" s="11"/>
      <c r="D593" s="11"/>
      <c r="E593" s="11"/>
      <c r="F593" s="11"/>
      <c r="G593" s="11"/>
      <c r="H593" s="11"/>
      <c r="I593" s="100"/>
      <c r="BA593" s="11"/>
      <c r="BB593" s="11"/>
      <c r="BC593" s="11"/>
      <c r="BD593" s="11"/>
      <c r="BE593" s="11"/>
      <c r="BF593" s="11"/>
      <c r="BG593" s="11"/>
      <c r="BH593" s="11"/>
      <c r="BI593" s="11"/>
      <c r="BJ593" s="11"/>
      <c r="BK593" s="11"/>
    </row>
    <row r="594" spans="2:63">
      <c r="B594" s="11"/>
      <c r="C594" s="11"/>
      <c r="D594" s="11"/>
      <c r="E594" s="11"/>
      <c r="F594" s="11"/>
      <c r="G594" s="11"/>
      <c r="H594" s="11"/>
      <c r="I594" s="100"/>
      <c r="BA594" s="11"/>
      <c r="BB594" s="11"/>
      <c r="BC594" s="11"/>
      <c r="BD594" s="11"/>
      <c r="BE594" s="11"/>
      <c r="BF594" s="11"/>
      <c r="BG594" s="11"/>
      <c r="BH594" s="11"/>
      <c r="BI594" s="11"/>
      <c r="BJ594" s="11"/>
      <c r="BK594" s="11"/>
    </row>
    <row r="595" spans="2:63">
      <c r="B595" s="11"/>
      <c r="C595" s="11"/>
      <c r="D595" s="11"/>
      <c r="E595" s="11"/>
      <c r="F595" s="11"/>
      <c r="G595" s="11"/>
      <c r="H595" s="11"/>
      <c r="I595" s="100"/>
      <c r="BA595" s="11"/>
      <c r="BB595" s="11"/>
      <c r="BC595" s="11"/>
      <c r="BD595" s="11"/>
      <c r="BE595" s="11"/>
      <c r="BF595" s="11"/>
      <c r="BG595" s="11"/>
      <c r="BH595" s="11"/>
      <c r="BI595" s="11"/>
      <c r="BJ595" s="11"/>
      <c r="BK595" s="11"/>
    </row>
    <row r="596" spans="2:63">
      <c r="B596" s="11"/>
      <c r="C596" s="11"/>
      <c r="D596" s="11"/>
      <c r="E596" s="11"/>
      <c r="F596" s="11"/>
      <c r="G596" s="11"/>
      <c r="H596" s="11"/>
      <c r="I596" s="100"/>
      <c r="BA596" s="11"/>
      <c r="BB596" s="11"/>
      <c r="BC596" s="11"/>
      <c r="BD596" s="11"/>
      <c r="BE596" s="11"/>
      <c r="BF596" s="11"/>
      <c r="BG596" s="11"/>
      <c r="BH596" s="11"/>
      <c r="BI596" s="11"/>
      <c r="BJ596" s="11"/>
      <c r="BK596" s="11"/>
    </row>
    <row r="597" spans="2:63">
      <c r="B597" s="11"/>
      <c r="C597" s="11"/>
      <c r="D597" s="11"/>
      <c r="E597" s="11"/>
      <c r="F597" s="11"/>
      <c r="G597" s="11"/>
      <c r="H597" s="11"/>
      <c r="I597" s="100"/>
      <c r="BA597" s="11"/>
      <c r="BB597" s="11"/>
      <c r="BC597" s="11"/>
      <c r="BD597" s="11"/>
      <c r="BE597" s="11"/>
      <c r="BF597" s="11"/>
      <c r="BG597" s="11"/>
      <c r="BH597" s="11"/>
      <c r="BI597" s="11"/>
      <c r="BJ597" s="11"/>
      <c r="BK597" s="11"/>
    </row>
    <row r="598" spans="2:63">
      <c r="B598" s="11"/>
      <c r="C598" s="11"/>
      <c r="D598" s="11"/>
      <c r="E598" s="11"/>
      <c r="F598" s="11"/>
      <c r="G598" s="11"/>
      <c r="H598" s="11"/>
      <c r="I598" s="100"/>
      <c r="BA598" s="11"/>
      <c r="BB598" s="11"/>
      <c r="BC598" s="11"/>
      <c r="BD598" s="11"/>
      <c r="BE598" s="11"/>
      <c r="BF598" s="11"/>
      <c r="BG598" s="11"/>
      <c r="BH598" s="11"/>
      <c r="BI598" s="11"/>
      <c r="BJ598" s="11"/>
      <c r="BK598" s="11"/>
    </row>
    <row r="599" spans="2:63">
      <c r="B599" s="11"/>
      <c r="C599" s="11"/>
      <c r="D599" s="11"/>
      <c r="E599" s="11"/>
      <c r="F599" s="11"/>
      <c r="G599" s="11"/>
      <c r="H599" s="11"/>
      <c r="I599" s="100"/>
      <c r="BA599" s="11"/>
      <c r="BB599" s="11"/>
      <c r="BC599" s="11"/>
      <c r="BD599" s="11"/>
      <c r="BE599" s="11"/>
      <c r="BF599" s="11"/>
      <c r="BG599" s="11"/>
      <c r="BH599" s="11"/>
      <c r="BI599" s="11"/>
      <c r="BJ599" s="11"/>
      <c r="BK599" s="11"/>
    </row>
    <row r="600" spans="2:63">
      <c r="B600" s="11"/>
      <c r="C600" s="11"/>
      <c r="D600" s="11"/>
      <c r="E600" s="11"/>
      <c r="F600" s="11"/>
      <c r="G600" s="11"/>
      <c r="H600" s="11"/>
      <c r="I600" s="100"/>
      <c r="BA600" s="11"/>
      <c r="BB600" s="11"/>
      <c r="BC600" s="11"/>
      <c r="BD600" s="11"/>
      <c r="BE600" s="11"/>
      <c r="BF600" s="11"/>
      <c r="BG600" s="11"/>
      <c r="BH600" s="11"/>
      <c r="BI600" s="11"/>
      <c r="BJ600" s="11"/>
      <c r="BK600" s="11"/>
    </row>
    <row r="601" spans="2:63">
      <c r="B601" s="11"/>
      <c r="C601" s="11"/>
      <c r="D601" s="11"/>
      <c r="E601" s="11"/>
      <c r="F601" s="11"/>
      <c r="G601" s="11"/>
      <c r="H601" s="11"/>
      <c r="I601" s="100"/>
      <c r="BA601" s="11"/>
      <c r="BB601" s="11"/>
      <c r="BC601" s="11"/>
      <c r="BD601" s="11"/>
      <c r="BE601" s="11"/>
      <c r="BF601" s="11"/>
      <c r="BG601" s="11"/>
      <c r="BH601" s="11"/>
      <c r="BI601" s="11"/>
      <c r="BJ601" s="11"/>
      <c r="BK601" s="11"/>
    </row>
    <row r="602" spans="2:63">
      <c r="B602" s="11"/>
      <c r="C602" s="11"/>
      <c r="D602" s="11"/>
      <c r="E602" s="11"/>
      <c r="F602" s="11"/>
      <c r="G602" s="11"/>
      <c r="H602" s="11"/>
      <c r="I602" s="100"/>
      <c r="BA602" s="11"/>
      <c r="BB602" s="11"/>
      <c r="BC602" s="11"/>
      <c r="BD602" s="11"/>
      <c r="BE602" s="11"/>
      <c r="BF602" s="11"/>
      <c r="BG602" s="11"/>
      <c r="BH602" s="11"/>
      <c r="BI602" s="11"/>
      <c r="BJ602" s="11"/>
      <c r="BK602" s="11"/>
    </row>
    <row r="603" spans="2:63">
      <c r="B603" s="11"/>
      <c r="C603" s="11"/>
      <c r="D603" s="11"/>
      <c r="E603" s="11"/>
      <c r="F603" s="11"/>
      <c r="G603" s="11"/>
      <c r="H603" s="11"/>
      <c r="I603" s="100"/>
      <c r="BA603" s="11"/>
      <c r="BB603" s="11"/>
      <c r="BC603" s="11"/>
      <c r="BD603" s="11"/>
      <c r="BE603" s="11"/>
      <c r="BF603" s="11"/>
      <c r="BG603" s="11"/>
      <c r="BH603" s="11"/>
      <c r="BI603" s="11"/>
      <c r="BJ603" s="11"/>
      <c r="BK603" s="11"/>
    </row>
    <row r="604" spans="2:63">
      <c r="B604" s="11"/>
      <c r="C604" s="11"/>
      <c r="D604" s="11"/>
      <c r="E604" s="11"/>
      <c r="F604" s="11"/>
      <c r="G604" s="11"/>
      <c r="H604" s="11"/>
      <c r="I604" s="100"/>
      <c r="BA604" s="11"/>
      <c r="BB604" s="11"/>
      <c r="BC604" s="11"/>
      <c r="BD604" s="11"/>
      <c r="BE604" s="11"/>
      <c r="BF604" s="11"/>
      <c r="BG604" s="11"/>
      <c r="BH604" s="11"/>
      <c r="BI604" s="11"/>
      <c r="BJ604" s="11"/>
      <c r="BK604" s="11"/>
    </row>
    <row r="605" spans="2:63">
      <c r="B605" s="11"/>
      <c r="C605" s="11"/>
      <c r="D605" s="11"/>
      <c r="E605" s="11"/>
      <c r="F605" s="11"/>
      <c r="G605" s="11"/>
      <c r="H605" s="11"/>
      <c r="I605" s="100"/>
      <c r="BA605" s="11"/>
      <c r="BB605" s="11"/>
      <c r="BC605" s="11"/>
      <c r="BD605" s="11"/>
      <c r="BE605" s="11"/>
      <c r="BF605" s="11"/>
      <c r="BG605" s="11"/>
      <c r="BH605" s="11"/>
      <c r="BI605" s="11"/>
      <c r="BJ605" s="11"/>
      <c r="BK605" s="11"/>
    </row>
    <row r="606" spans="2:63">
      <c r="B606" s="11"/>
      <c r="C606" s="11"/>
      <c r="D606" s="11"/>
      <c r="E606" s="11"/>
      <c r="F606" s="11"/>
      <c r="G606" s="11"/>
      <c r="H606" s="11"/>
      <c r="I606" s="100"/>
      <c r="BA606" s="11"/>
      <c r="BB606" s="11"/>
      <c r="BC606" s="11"/>
      <c r="BD606" s="11"/>
      <c r="BE606" s="11"/>
      <c r="BF606" s="11"/>
      <c r="BG606" s="11"/>
      <c r="BH606" s="11"/>
      <c r="BI606" s="11"/>
      <c r="BJ606" s="11"/>
      <c r="BK606" s="11"/>
    </row>
    <row r="607" spans="2:63">
      <c r="B607" s="11"/>
      <c r="C607" s="11"/>
      <c r="D607" s="11"/>
      <c r="E607" s="11"/>
      <c r="F607" s="11"/>
      <c r="G607" s="11"/>
      <c r="H607" s="11"/>
      <c r="I607" s="100"/>
      <c r="BA607" s="11"/>
      <c r="BB607" s="11"/>
      <c r="BC607" s="11"/>
      <c r="BD607" s="11"/>
      <c r="BE607" s="11"/>
      <c r="BF607" s="11"/>
      <c r="BG607" s="11"/>
      <c r="BH607" s="11"/>
      <c r="BI607" s="11"/>
      <c r="BJ607" s="11"/>
      <c r="BK607" s="11"/>
    </row>
    <row r="608" spans="2:63">
      <c r="B608" s="11"/>
      <c r="C608" s="11"/>
      <c r="D608" s="11"/>
      <c r="E608" s="11"/>
      <c r="F608" s="11"/>
      <c r="G608" s="11"/>
      <c r="H608" s="11"/>
      <c r="I608" s="100"/>
      <c r="BA608" s="11"/>
      <c r="BB608" s="11"/>
      <c r="BC608" s="11"/>
      <c r="BD608" s="11"/>
      <c r="BE608" s="11"/>
      <c r="BF608" s="11"/>
      <c r="BG608" s="11"/>
      <c r="BH608" s="11"/>
      <c r="BI608" s="11"/>
      <c r="BJ608" s="11"/>
      <c r="BK608" s="11"/>
    </row>
    <row r="609" spans="2:63">
      <c r="B609" s="11"/>
      <c r="C609" s="11"/>
      <c r="D609" s="11"/>
      <c r="E609" s="11"/>
      <c r="F609" s="11"/>
      <c r="G609" s="11"/>
      <c r="H609" s="11"/>
      <c r="I609" s="100"/>
      <c r="BA609" s="11"/>
      <c r="BB609" s="11"/>
      <c r="BC609" s="11"/>
      <c r="BD609" s="11"/>
      <c r="BE609" s="11"/>
      <c r="BF609" s="11"/>
      <c r="BG609" s="11"/>
      <c r="BH609" s="11"/>
      <c r="BI609" s="11"/>
      <c r="BJ609" s="11"/>
      <c r="BK609" s="11"/>
    </row>
    <row r="610" spans="2:63">
      <c r="B610" s="11"/>
      <c r="C610" s="11"/>
      <c r="D610" s="11"/>
      <c r="E610" s="11"/>
      <c r="F610" s="11"/>
      <c r="G610" s="11"/>
      <c r="H610" s="11"/>
      <c r="I610" s="100"/>
      <c r="BA610" s="11"/>
      <c r="BB610" s="11"/>
      <c r="BC610" s="11"/>
      <c r="BD610" s="11"/>
      <c r="BE610" s="11"/>
      <c r="BF610" s="11"/>
      <c r="BG610" s="11"/>
      <c r="BH610" s="11"/>
      <c r="BI610" s="11"/>
      <c r="BJ610" s="11"/>
      <c r="BK610" s="11"/>
    </row>
    <row r="611" spans="2:63">
      <c r="B611" s="11"/>
      <c r="C611" s="11"/>
      <c r="D611" s="11"/>
      <c r="E611" s="11"/>
      <c r="F611" s="11"/>
      <c r="G611" s="11"/>
      <c r="H611" s="11"/>
      <c r="I611" s="100"/>
      <c r="BA611" s="11"/>
      <c r="BB611" s="11"/>
      <c r="BC611" s="11"/>
      <c r="BD611" s="11"/>
      <c r="BE611" s="11"/>
      <c r="BF611" s="11"/>
      <c r="BG611" s="11"/>
      <c r="BH611" s="11"/>
      <c r="BI611" s="11"/>
      <c r="BJ611" s="11"/>
      <c r="BK611" s="11"/>
    </row>
    <row r="612" spans="2:63">
      <c r="B612" s="11"/>
      <c r="C612" s="11"/>
      <c r="D612" s="11"/>
      <c r="E612" s="11"/>
      <c r="F612" s="11"/>
      <c r="G612" s="11"/>
      <c r="H612" s="11"/>
      <c r="I612" s="100"/>
      <c r="BA612" s="11"/>
      <c r="BB612" s="11"/>
      <c r="BC612" s="11"/>
      <c r="BD612" s="11"/>
      <c r="BE612" s="11"/>
      <c r="BF612" s="11"/>
      <c r="BG612" s="11"/>
      <c r="BH612" s="11"/>
      <c r="BI612" s="11"/>
      <c r="BJ612" s="11"/>
      <c r="BK612" s="11"/>
    </row>
    <row r="613" spans="2:63">
      <c r="B613" s="11"/>
      <c r="C613" s="11"/>
      <c r="D613" s="11"/>
      <c r="E613" s="11"/>
      <c r="F613" s="11"/>
      <c r="G613" s="11"/>
      <c r="H613" s="11"/>
      <c r="I613" s="100"/>
      <c r="BA613" s="11"/>
      <c r="BB613" s="11"/>
      <c r="BC613" s="11"/>
      <c r="BD613" s="11"/>
      <c r="BE613" s="11"/>
      <c r="BF613" s="11"/>
      <c r="BG613" s="11"/>
      <c r="BH613" s="11"/>
      <c r="BI613" s="11"/>
      <c r="BJ613" s="11"/>
      <c r="BK613" s="11"/>
    </row>
    <row r="614" spans="2:63">
      <c r="B614" s="11"/>
      <c r="C614" s="11"/>
      <c r="D614" s="11"/>
      <c r="E614" s="11"/>
      <c r="F614" s="11"/>
      <c r="G614" s="11"/>
      <c r="H614" s="11"/>
      <c r="I614" s="100"/>
      <c r="BA614" s="11"/>
      <c r="BB614" s="11"/>
      <c r="BC614" s="11"/>
      <c r="BD614" s="11"/>
      <c r="BE614" s="11"/>
      <c r="BF614" s="11"/>
      <c r="BG614" s="11"/>
      <c r="BH614" s="11"/>
      <c r="BI614" s="11"/>
      <c r="BJ614" s="11"/>
      <c r="BK614" s="11"/>
    </row>
    <row r="615" spans="2:63">
      <c r="B615" s="11"/>
      <c r="C615" s="11"/>
      <c r="D615" s="11"/>
      <c r="E615" s="11"/>
      <c r="F615" s="11"/>
      <c r="G615" s="11"/>
      <c r="H615" s="11"/>
      <c r="I615" s="100"/>
      <c r="BA615" s="11"/>
      <c r="BB615" s="11"/>
      <c r="BC615" s="11"/>
      <c r="BD615" s="11"/>
      <c r="BE615" s="11"/>
      <c r="BF615" s="11"/>
      <c r="BG615" s="11"/>
      <c r="BH615" s="11"/>
      <c r="BI615" s="11"/>
      <c r="BJ615" s="11"/>
      <c r="BK615" s="11"/>
    </row>
    <row r="616" spans="2:63">
      <c r="B616" s="11"/>
      <c r="C616" s="11"/>
      <c r="D616" s="11"/>
      <c r="E616" s="11"/>
      <c r="F616" s="11"/>
      <c r="G616" s="11"/>
      <c r="H616" s="11"/>
      <c r="I616" s="100"/>
      <c r="BA616" s="11"/>
      <c r="BB616" s="11"/>
      <c r="BC616" s="11"/>
      <c r="BD616" s="11"/>
      <c r="BE616" s="11"/>
      <c r="BF616" s="11"/>
      <c r="BG616" s="11"/>
      <c r="BH616" s="11"/>
      <c r="BI616" s="11"/>
      <c r="BJ616" s="11"/>
      <c r="BK616" s="11"/>
    </row>
    <row r="617" spans="2:63">
      <c r="B617" s="11"/>
      <c r="C617" s="11"/>
      <c r="D617" s="11"/>
      <c r="E617" s="11"/>
      <c r="F617" s="11"/>
      <c r="G617" s="11"/>
      <c r="H617" s="11"/>
      <c r="I617" s="100"/>
      <c r="BA617" s="11"/>
      <c r="BB617" s="11"/>
      <c r="BC617" s="11"/>
      <c r="BD617" s="11"/>
      <c r="BE617" s="11"/>
      <c r="BF617" s="11"/>
      <c r="BG617" s="11"/>
      <c r="BH617" s="11"/>
      <c r="BI617" s="11"/>
      <c r="BJ617" s="11"/>
      <c r="BK617" s="11"/>
    </row>
    <row r="618" spans="2:63">
      <c r="B618" s="11"/>
      <c r="C618" s="11"/>
      <c r="D618" s="11"/>
      <c r="E618" s="11"/>
      <c r="F618" s="11"/>
      <c r="G618" s="11"/>
      <c r="H618" s="11"/>
      <c r="I618" s="100"/>
      <c r="BA618" s="11"/>
      <c r="BB618" s="11"/>
      <c r="BC618" s="11"/>
      <c r="BD618" s="11"/>
      <c r="BE618" s="11"/>
      <c r="BF618" s="11"/>
      <c r="BG618" s="11"/>
      <c r="BH618" s="11"/>
      <c r="BI618" s="11"/>
      <c r="BJ618" s="11"/>
      <c r="BK618" s="11"/>
    </row>
    <row r="619" spans="2:63">
      <c r="B619" s="11"/>
      <c r="C619" s="11"/>
      <c r="D619" s="11"/>
      <c r="E619" s="11"/>
      <c r="F619" s="11"/>
      <c r="G619" s="11"/>
      <c r="H619" s="11"/>
      <c r="I619" s="100"/>
      <c r="BA619" s="11"/>
      <c r="BB619" s="11"/>
      <c r="BC619" s="11"/>
      <c r="BD619" s="11"/>
      <c r="BE619" s="11"/>
      <c r="BF619" s="11"/>
      <c r="BG619" s="11"/>
      <c r="BH619" s="11"/>
      <c r="BI619" s="11"/>
      <c r="BJ619" s="11"/>
      <c r="BK619" s="11"/>
    </row>
    <row r="620" spans="2:63">
      <c r="B620" s="11"/>
      <c r="C620" s="11"/>
      <c r="D620" s="11"/>
      <c r="E620" s="11"/>
      <c r="F620" s="11"/>
      <c r="G620" s="11"/>
      <c r="H620" s="11"/>
      <c r="I620" s="100"/>
      <c r="BA620" s="11"/>
      <c r="BB620" s="11"/>
      <c r="BC620" s="11"/>
      <c r="BD620" s="11"/>
      <c r="BE620" s="11"/>
      <c r="BF620" s="11"/>
      <c r="BG620" s="11"/>
      <c r="BH620" s="11"/>
      <c r="BI620" s="11"/>
      <c r="BJ620" s="11"/>
      <c r="BK620" s="11"/>
    </row>
    <row r="621" spans="2:63">
      <c r="B621" s="11"/>
      <c r="C621" s="11"/>
      <c r="D621" s="11"/>
      <c r="E621" s="11"/>
      <c r="F621" s="11"/>
      <c r="G621" s="11"/>
      <c r="H621" s="11"/>
      <c r="I621" s="100"/>
      <c r="BA621" s="11"/>
      <c r="BB621" s="11"/>
      <c r="BC621" s="11"/>
      <c r="BD621" s="11"/>
      <c r="BE621" s="11"/>
      <c r="BF621" s="11"/>
      <c r="BG621" s="11"/>
      <c r="BH621" s="11"/>
      <c r="BI621" s="11"/>
      <c r="BJ621" s="11"/>
      <c r="BK621" s="11"/>
    </row>
    <row r="622" spans="2:63">
      <c r="B622" s="11"/>
      <c r="C622" s="11"/>
      <c r="D622" s="11"/>
      <c r="E622" s="11"/>
      <c r="F622" s="11"/>
      <c r="G622" s="11"/>
      <c r="H622" s="11"/>
      <c r="I622" s="100"/>
      <c r="BA622" s="11"/>
      <c r="BB622" s="11"/>
      <c r="BC622" s="11"/>
      <c r="BD622" s="11"/>
      <c r="BE622" s="11"/>
      <c r="BF622" s="11"/>
      <c r="BG622" s="11"/>
      <c r="BH622" s="11"/>
      <c r="BI622" s="11"/>
      <c r="BJ622" s="11"/>
      <c r="BK622" s="11"/>
    </row>
    <row r="623" spans="2:63">
      <c r="B623" s="11"/>
      <c r="C623" s="11"/>
      <c r="D623" s="11"/>
      <c r="E623" s="11"/>
      <c r="F623" s="11"/>
      <c r="G623" s="11"/>
      <c r="H623" s="11"/>
      <c r="I623" s="100"/>
      <c r="BA623" s="11"/>
      <c r="BB623" s="11"/>
      <c r="BC623" s="11"/>
      <c r="BD623" s="11"/>
      <c r="BE623" s="11"/>
      <c r="BF623" s="11"/>
      <c r="BG623" s="11"/>
      <c r="BH623" s="11"/>
      <c r="BI623" s="11"/>
      <c r="BJ623" s="11"/>
      <c r="BK623" s="11"/>
    </row>
    <row r="624" spans="2:63">
      <c r="B624" s="11"/>
      <c r="C624" s="11"/>
      <c r="D624" s="11"/>
      <c r="E624" s="11"/>
      <c r="F624" s="11"/>
      <c r="G624" s="11"/>
      <c r="H624" s="11"/>
      <c r="I624" s="100"/>
      <c r="BA624" s="11"/>
      <c r="BB624" s="11"/>
      <c r="BC624" s="11"/>
      <c r="BD624" s="11"/>
      <c r="BE624" s="11"/>
      <c r="BF624" s="11"/>
      <c r="BG624" s="11"/>
      <c r="BH624" s="11"/>
      <c r="BI624" s="11"/>
      <c r="BJ624" s="11"/>
      <c r="BK624" s="11"/>
    </row>
    <row r="625" spans="2:63">
      <c r="B625" s="11"/>
      <c r="C625" s="11"/>
      <c r="D625" s="11"/>
      <c r="E625" s="11"/>
      <c r="F625" s="11"/>
      <c r="G625" s="11"/>
      <c r="H625" s="11"/>
      <c r="I625" s="100"/>
      <c r="BA625" s="11"/>
      <c r="BB625" s="11"/>
      <c r="BC625" s="11"/>
      <c r="BD625" s="11"/>
      <c r="BE625" s="11"/>
      <c r="BF625" s="11"/>
      <c r="BG625" s="11"/>
      <c r="BH625" s="11"/>
      <c r="BI625" s="11"/>
      <c r="BJ625" s="11"/>
      <c r="BK625" s="11"/>
    </row>
    <row r="626" spans="2:63">
      <c r="B626" s="11"/>
      <c r="C626" s="11"/>
      <c r="D626" s="11"/>
      <c r="E626" s="11"/>
      <c r="F626" s="11"/>
      <c r="G626" s="11"/>
      <c r="H626" s="11"/>
      <c r="I626" s="100"/>
      <c r="BA626" s="11"/>
      <c r="BB626" s="11"/>
      <c r="BC626" s="11"/>
      <c r="BD626" s="11"/>
      <c r="BE626" s="11"/>
      <c r="BF626" s="11"/>
      <c r="BG626" s="11"/>
      <c r="BH626" s="11"/>
      <c r="BI626" s="11"/>
      <c r="BJ626" s="11"/>
      <c r="BK626" s="11"/>
    </row>
    <row r="627" spans="2:63">
      <c r="B627" s="11"/>
      <c r="C627" s="11"/>
      <c r="D627" s="11"/>
      <c r="E627" s="11"/>
      <c r="F627" s="11"/>
      <c r="G627" s="11"/>
      <c r="H627" s="11"/>
      <c r="I627" s="100"/>
      <c r="BA627" s="11"/>
      <c r="BB627" s="11"/>
      <c r="BC627" s="11"/>
      <c r="BD627" s="11"/>
      <c r="BE627" s="11"/>
      <c r="BF627" s="11"/>
      <c r="BG627" s="11"/>
      <c r="BH627" s="11"/>
      <c r="BI627" s="11"/>
      <c r="BJ627" s="11"/>
      <c r="BK627" s="11"/>
    </row>
    <row r="628" spans="2:63">
      <c r="B628" s="11"/>
      <c r="C628" s="11"/>
      <c r="D628" s="11"/>
      <c r="E628" s="11"/>
      <c r="F628" s="11"/>
      <c r="G628" s="11"/>
      <c r="H628" s="11"/>
      <c r="I628" s="100"/>
      <c r="BA628" s="11"/>
      <c r="BB628" s="11"/>
      <c r="BC628" s="11"/>
      <c r="BD628" s="11"/>
      <c r="BE628" s="11"/>
      <c r="BF628" s="11"/>
      <c r="BG628" s="11"/>
      <c r="BH628" s="11"/>
      <c r="BI628" s="11"/>
      <c r="BJ628" s="11"/>
      <c r="BK628" s="11"/>
    </row>
    <row r="629" spans="2:63">
      <c r="B629" s="11"/>
      <c r="C629" s="11"/>
      <c r="D629" s="11"/>
      <c r="E629" s="11"/>
      <c r="F629" s="11"/>
      <c r="G629" s="11"/>
      <c r="H629" s="11"/>
      <c r="I629" s="100"/>
      <c r="BA629" s="11"/>
      <c r="BB629" s="11"/>
      <c r="BC629" s="11"/>
      <c r="BD629" s="11"/>
      <c r="BE629" s="11"/>
      <c r="BF629" s="11"/>
      <c r="BG629" s="11"/>
      <c r="BH629" s="11"/>
      <c r="BI629" s="11"/>
      <c r="BJ629" s="11"/>
      <c r="BK629" s="11"/>
    </row>
    <row r="630" spans="2:63">
      <c r="B630" s="11"/>
      <c r="C630" s="11"/>
      <c r="D630" s="11"/>
      <c r="E630" s="11"/>
      <c r="F630" s="11"/>
      <c r="G630" s="11"/>
      <c r="H630" s="11"/>
      <c r="I630" s="100"/>
      <c r="BA630" s="11"/>
      <c r="BB630" s="11"/>
      <c r="BC630" s="11"/>
      <c r="BD630" s="11"/>
      <c r="BE630" s="11"/>
      <c r="BF630" s="11"/>
      <c r="BG630" s="11"/>
      <c r="BH630" s="11"/>
      <c r="BI630" s="11"/>
      <c r="BJ630" s="11"/>
      <c r="BK630" s="11"/>
    </row>
    <row r="631" spans="2:63">
      <c r="B631" s="11"/>
      <c r="C631" s="11"/>
      <c r="D631" s="11"/>
      <c r="E631" s="11"/>
      <c r="F631" s="11"/>
      <c r="G631" s="11"/>
      <c r="H631" s="11"/>
      <c r="I631" s="100"/>
      <c r="BA631" s="11"/>
      <c r="BB631" s="11"/>
      <c r="BC631" s="11"/>
      <c r="BD631" s="11"/>
      <c r="BE631" s="11"/>
      <c r="BF631" s="11"/>
      <c r="BG631" s="11"/>
      <c r="BH631" s="11"/>
      <c r="BI631" s="11"/>
      <c r="BJ631" s="11"/>
      <c r="BK631" s="11"/>
    </row>
    <row r="632" spans="2:63">
      <c r="B632" s="11"/>
      <c r="C632" s="11"/>
      <c r="D632" s="11"/>
      <c r="E632" s="11"/>
      <c r="F632" s="11"/>
      <c r="G632" s="11"/>
      <c r="H632" s="11"/>
      <c r="I632" s="100"/>
      <c r="BA632" s="11"/>
      <c r="BB632" s="11"/>
      <c r="BC632" s="11"/>
      <c r="BD632" s="11"/>
      <c r="BE632" s="11"/>
      <c r="BF632" s="11"/>
      <c r="BG632" s="11"/>
      <c r="BH632" s="11"/>
      <c r="BI632" s="11"/>
      <c r="BJ632" s="11"/>
      <c r="BK632" s="11"/>
    </row>
    <row r="633" spans="2:63">
      <c r="B633" s="11"/>
      <c r="C633" s="11"/>
      <c r="D633" s="11"/>
      <c r="E633" s="11"/>
      <c r="F633" s="11"/>
      <c r="G633" s="11"/>
      <c r="H633" s="11"/>
      <c r="I633" s="100"/>
      <c r="BA633" s="11"/>
      <c r="BB633" s="11"/>
      <c r="BC633" s="11"/>
      <c r="BD633" s="11"/>
      <c r="BE633" s="11"/>
      <c r="BF633" s="11"/>
      <c r="BG633" s="11"/>
      <c r="BH633" s="11"/>
      <c r="BI633" s="11"/>
      <c r="BJ633" s="11"/>
      <c r="BK633" s="11"/>
    </row>
    <row r="634" spans="2:63">
      <c r="B634" s="11"/>
      <c r="C634" s="11"/>
      <c r="D634" s="11"/>
      <c r="E634" s="11"/>
      <c r="F634" s="11"/>
      <c r="G634" s="11"/>
      <c r="H634" s="11"/>
      <c r="I634" s="100"/>
      <c r="BA634" s="11"/>
      <c r="BB634" s="11"/>
      <c r="BC634" s="11"/>
      <c r="BD634" s="11"/>
      <c r="BE634" s="11"/>
      <c r="BF634" s="11"/>
      <c r="BG634" s="11"/>
      <c r="BH634" s="11"/>
      <c r="BI634" s="11"/>
      <c r="BJ634" s="11"/>
      <c r="BK634" s="11"/>
    </row>
    <row r="635" spans="2:63">
      <c r="B635" s="11"/>
      <c r="C635" s="11"/>
      <c r="D635" s="11"/>
      <c r="E635" s="11"/>
      <c r="F635" s="11"/>
      <c r="G635" s="11"/>
      <c r="H635" s="11"/>
      <c r="I635" s="100"/>
      <c r="BA635" s="11"/>
      <c r="BB635" s="11"/>
      <c r="BC635" s="11"/>
      <c r="BD635" s="11"/>
      <c r="BE635" s="11"/>
      <c r="BF635" s="11"/>
      <c r="BG635" s="11"/>
      <c r="BH635" s="11"/>
      <c r="BI635" s="11"/>
      <c r="BJ635" s="11"/>
      <c r="BK635" s="11"/>
    </row>
    <row r="636" spans="2:63">
      <c r="B636" s="11"/>
      <c r="C636" s="11"/>
      <c r="D636" s="11"/>
      <c r="E636" s="11"/>
      <c r="F636" s="11"/>
      <c r="G636" s="11"/>
      <c r="H636" s="11"/>
      <c r="I636" s="100"/>
      <c r="BA636" s="11"/>
      <c r="BB636" s="11"/>
      <c r="BC636" s="11"/>
      <c r="BD636" s="11"/>
      <c r="BE636" s="11"/>
      <c r="BF636" s="11"/>
      <c r="BG636" s="11"/>
      <c r="BH636" s="11"/>
      <c r="BI636" s="11"/>
      <c r="BJ636" s="11"/>
      <c r="BK636" s="11"/>
    </row>
    <row r="637" spans="2:63">
      <c r="B637" s="11"/>
      <c r="C637" s="11"/>
      <c r="D637" s="11"/>
      <c r="E637" s="11"/>
      <c r="F637" s="11"/>
      <c r="G637" s="11"/>
      <c r="H637" s="11"/>
      <c r="I637" s="100"/>
      <c r="BA637" s="11"/>
      <c r="BB637" s="11"/>
      <c r="BC637" s="11"/>
      <c r="BD637" s="11"/>
      <c r="BE637" s="11"/>
      <c r="BF637" s="11"/>
      <c r="BG637" s="11"/>
      <c r="BH637" s="11"/>
      <c r="BI637" s="11"/>
      <c r="BJ637" s="11"/>
      <c r="BK637" s="11"/>
    </row>
    <row r="638" spans="2:63">
      <c r="B638" s="11"/>
      <c r="C638" s="11"/>
      <c r="D638" s="11"/>
      <c r="E638" s="11"/>
      <c r="F638" s="11"/>
      <c r="G638" s="11"/>
      <c r="H638" s="11"/>
      <c r="I638" s="100"/>
      <c r="BA638" s="11"/>
      <c r="BB638" s="11"/>
      <c r="BC638" s="11"/>
      <c r="BD638" s="11"/>
      <c r="BE638" s="11"/>
      <c r="BF638" s="11"/>
      <c r="BG638" s="11"/>
      <c r="BH638" s="11"/>
      <c r="BI638" s="11"/>
      <c r="BJ638" s="11"/>
      <c r="BK638" s="11"/>
    </row>
    <row r="639" spans="2:63">
      <c r="B639" s="11"/>
      <c r="C639" s="11"/>
      <c r="D639" s="11"/>
      <c r="E639" s="11"/>
      <c r="F639" s="11"/>
      <c r="G639" s="11"/>
      <c r="H639" s="11"/>
      <c r="I639" s="100"/>
      <c r="BA639" s="11"/>
      <c r="BB639" s="11"/>
      <c r="BC639" s="11"/>
      <c r="BD639" s="11"/>
      <c r="BE639" s="11"/>
      <c r="BF639" s="11"/>
      <c r="BG639" s="11"/>
      <c r="BH639" s="11"/>
      <c r="BI639" s="11"/>
      <c r="BJ639" s="11"/>
      <c r="BK639" s="11"/>
    </row>
    <row r="640" spans="2:63">
      <c r="B640" s="11"/>
      <c r="C640" s="11"/>
      <c r="D640" s="11"/>
      <c r="E640" s="11"/>
      <c r="F640" s="11"/>
      <c r="G640" s="11"/>
      <c r="H640" s="11"/>
      <c r="I640" s="100"/>
      <c r="BA640" s="11"/>
      <c r="BB640" s="11"/>
      <c r="BC640" s="11"/>
      <c r="BD640" s="11"/>
      <c r="BE640" s="11"/>
      <c r="BF640" s="11"/>
      <c r="BG640" s="11"/>
      <c r="BH640" s="11"/>
      <c r="BI640" s="11"/>
      <c r="BJ640" s="11"/>
      <c r="BK640" s="11"/>
    </row>
    <row r="641" spans="2:63">
      <c r="B641" s="11"/>
      <c r="C641" s="11"/>
      <c r="D641" s="11"/>
      <c r="E641" s="11"/>
      <c r="F641" s="11"/>
      <c r="G641" s="11"/>
      <c r="H641" s="11"/>
      <c r="I641" s="100"/>
      <c r="BA641" s="11"/>
      <c r="BB641" s="11"/>
      <c r="BC641" s="11"/>
      <c r="BD641" s="11"/>
      <c r="BE641" s="11"/>
      <c r="BF641" s="11"/>
      <c r="BG641" s="11"/>
      <c r="BH641" s="11"/>
      <c r="BI641" s="11"/>
      <c r="BJ641" s="11"/>
      <c r="BK641" s="11"/>
    </row>
    <row r="642" spans="2:63">
      <c r="B642" s="11"/>
      <c r="C642" s="11"/>
      <c r="D642" s="11"/>
      <c r="E642" s="11"/>
      <c r="F642" s="11"/>
      <c r="G642" s="11"/>
      <c r="H642" s="11"/>
      <c r="I642" s="100"/>
      <c r="BA642" s="11"/>
      <c r="BB642" s="11"/>
      <c r="BC642" s="11"/>
      <c r="BD642" s="11"/>
      <c r="BE642" s="11"/>
      <c r="BF642" s="11"/>
      <c r="BG642" s="11"/>
      <c r="BH642" s="11"/>
      <c r="BI642" s="11"/>
      <c r="BJ642" s="11"/>
      <c r="BK642" s="11"/>
    </row>
    <row r="643" spans="2:63">
      <c r="B643" s="11"/>
      <c r="C643" s="11"/>
      <c r="D643" s="11"/>
      <c r="E643" s="11"/>
      <c r="F643" s="11"/>
      <c r="G643" s="11"/>
      <c r="H643" s="11"/>
      <c r="I643" s="100"/>
      <c r="BA643" s="11"/>
      <c r="BB643" s="11"/>
      <c r="BC643" s="11"/>
      <c r="BD643" s="11"/>
      <c r="BE643" s="11"/>
      <c r="BF643" s="11"/>
      <c r="BG643" s="11"/>
      <c r="BH643" s="11"/>
      <c r="BI643" s="11"/>
      <c r="BJ643" s="11"/>
      <c r="BK643" s="11"/>
    </row>
    <row r="644" spans="2:63">
      <c r="B644" s="11"/>
      <c r="C644" s="11"/>
      <c r="D644" s="11"/>
      <c r="E644" s="11"/>
      <c r="F644" s="11"/>
      <c r="G644" s="11"/>
      <c r="H644" s="11"/>
      <c r="I644" s="100"/>
      <c r="BA644" s="11"/>
      <c r="BB644" s="11"/>
      <c r="BC644" s="11"/>
      <c r="BD644" s="11"/>
      <c r="BE644" s="11"/>
      <c r="BF644" s="11"/>
      <c r="BG644" s="11"/>
      <c r="BH644" s="11"/>
      <c r="BI644" s="11"/>
      <c r="BJ644" s="11"/>
      <c r="BK644" s="11"/>
    </row>
    <row r="645" spans="2:63">
      <c r="B645" s="11"/>
      <c r="C645" s="11"/>
      <c r="D645" s="11"/>
      <c r="E645" s="11"/>
      <c r="F645" s="11"/>
      <c r="G645" s="11"/>
      <c r="H645" s="11"/>
      <c r="I645" s="100"/>
      <c r="BA645" s="11"/>
      <c r="BB645" s="11"/>
      <c r="BC645" s="11"/>
      <c r="BD645" s="11"/>
      <c r="BE645" s="11"/>
      <c r="BF645" s="11"/>
      <c r="BG645" s="11"/>
      <c r="BH645" s="11"/>
      <c r="BI645" s="11"/>
      <c r="BJ645" s="11"/>
      <c r="BK645" s="11"/>
    </row>
    <row r="646" spans="2:63">
      <c r="B646" s="11"/>
      <c r="C646" s="11"/>
      <c r="D646" s="11"/>
      <c r="E646" s="11"/>
      <c r="F646" s="11"/>
      <c r="G646" s="11"/>
      <c r="H646" s="11"/>
      <c r="I646" s="100"/>
      <c r="BA646" s="11"/>
      <c r="BB646" s="11"/>
      <c r="BC646" s="11"/>
      <c r="BD646" s="11"/>
      <c r="BE646" s="11"/>
      <c r="BF646" s="11"/>
      <c r="BG646" s="11"/>
      <c r="BH646" s="11"/>
      <c r="BI646" s="11"/>
      <c r="BJ646" s="11"/>
      <c r="BK646" s="11"/>
    </row>
    <row r="647" spans="2:63">
      <c r="B647" s="11"/>
      <c r="C647" s="11"/>
      <c r="D647" s="11"/>
      <c r="E647" s="11"/>
      <c r="F647" s="11"/>
      <c r="G647" s="11"/>
      <c r="H647" s="11"/>
      <c r="I647" s="100"/>
      <c r="BA647" s="11"/>
      <c r="BB647" s="11"/>
      <c r="BC647" s="11"/>
      <c r="BD647" s="11"/>
      <c r="BE647" s="11"/>
      <c r="BF647" s="11"/>
      <c r="BG647" s="11"/>
      <c r="BH647" s="11"/>
      <c r="BI647" s="11"/>
      <c r="BJ647" s="11"/>
      <c r="BK647" s="11"/>
    </row>
    <row r="648" spans="2:63">
      <c r="B648" s="11"/>
      <c r="C648" s="11"/>
      <c r="D648" s="11"/>
      <c r="E648" s="11"/>
      <c r="F648" s="11"/>
      <c r="G648" s="11"/>
      <c r="H648" s="11"/>
      <c r="I648" s="100"/>
      <c r="BA648" s="11"/>
      <c r="BB648" s="11"/>
      <c r="BC648" s="11"/>
      <c r="BD648" s="11"/>
      <c r="BE648" s="11"/>
      <c r="BF648" s="11"/>
      <c r="BG648" s="11"/>
      <c r="BH648" s="11"/>
      <c r="BI648" s="11"/>
      <c r="BJ648" s="11"/>
      <c r="BK648" s="11"/>
    </row>
    <row r="649" spans="2:63">
      <c r="B649" s="11"/>
      <c r="C649" s="11"/>
      <c r="D649" s="11"/>
      <c r="E649" s="11"/>
      <c r="F649" s="11"/>
      <c r="G649" s="11"/>
      <c r="H649" s="11"/>
      <c r="I649" s="100"/>
      <c r="BA649" s="11"/>
      <c r="BB649" s="11"/>
      <c r="BC649" s="11"/>
      <c r="BD649" s="11"/>
      <c r="BE649" s="11"/>
      <c r="BF649" s="11"/>
      <c r="BG649" s="11"/>
      <c r="BH649" s="11"/>
      <c r="BI649" s="11"/>
      <c r="BJ649" s="11"/>
      <c r="BK649" s="11"/>
    </row>
    <row r="650" spans="2:63">
      <c r="B650" s="11"/>
      <c r="C650" s="11"/>
      <c r="D650" s="11"/>
      <c r="E650" s="11"/>
      <c r="F650" s="11"/>
      <c r="G650" s="11"/>
      <c r="H650" s="11"/>
      <c r="I650" s="100"/>
      <c r="BA650" s="11"/>
      <c r="BB650" s="11"/>
      <c r="BC650" s="11"/>
      <c r="BD650" s="11"/>
      <c r="BE650" s="11"/>
      <c r="BF650" s="11"/>
      <c r="BG650" s="11"/>
      <c r="BH650" s="11"/>
      <c r="BI650" s="11"/>
      <c r="BJ650" s="11"/>
      <c r="BK650" s="11"/>
    </row>
    <row r="651" spans="2:63">
      <c r="B651" s="11"/>
      <c r="C651" s="11"/>
      <c r="D651" s="11"/>
      <c r="E651" s="11"/>
      <c r="F651" s="11"/>
      <c r="G651" s="11"/>
      <c r="H651" s="11"/>
      <c r="I651" s="100"/>
      <c r="BA651" s="11"/>
      <c r="BB651" s="11"/>
      <c r="BC651" s="11"/>
      <c r="BD651" s="11"/>
      <c r="BE651" s="11"/>
      <c r="BF651" s="11"/>
      <c r="BG651" s="11"/>
      <c r="BH651" s="11"/>
      <c r="BI651" s="11"/>
      <c r="BJ651" s="11"/>
      <c r="BK651" s="11"/>
    </row>
    <row r="652" spans="2:63">
      <c r="B652" s="11"/>
      <c r="C652" s="11"/>
      <c r="D652" s="11"/>
      <c r="E652" s="11"/>
      <c r="F652" s="11"/>
      <c r="G652" s="11"/>
      <c r="H652" s="11"/>
      <c r="I652" s="100"/>
      <c r="BA652" s="11"/>
      <c r="BB652" s="11"/>
      <c r="BC652" s="11"/>
      <c r="BD652" s="11"/>
      <c r="BE652" s="11"/>
      <c r="BF652" s="11"/>
      <c r="BG652" s="11"/>
      <c r="BH652" s="11"/>
      <c r="BI652" s="11"/>
      <c r="BJ652" s="11"/>
      <c r="BK652" s="11"/>
    </row>
    <row r="653" spans="2:63">
      <c r="B653" s="11"/>
      <c r="C653" s="11"/>
      <c r="D653" s="11"/>
      <c r="E653" s="11"/>
      <c r="F653" s="11"/>
      <c r="G653" s="11"/>
      <c r="H653" s="11"/>
      <c r="I653" s="100"/>
      <c r="BA653" s="11"/>
      <c r="BB653" s="11"/>
      <c r="BC653" s="11"/>
      <c r="BD653" s="11"/>
      <c r="BE653" s="11"/>
      <c r="BF653" s="11"/>
      <c r="BG653" s="11"/>
      <c r="BH653" s="11"/>
      <c r="BI653" s="11"/>
      <c r="BJ653" s="11"/>
      <c r="BK653" s="11"/>
    </row>
    <row r="654" spans="2:63">
      <c r="B654" s="11"/>
      <c r="C654" s="11"/>
      <c r="D654" s="11"/>
      <c r="E654" s="11"/>
      <c r="F654" s="11"/>
      <c r="G654" s="11"/>
      <c r="H654" s="11"/>
      <c r="I654" s="100"/>
      <c r="BA654" s="11"/>
      <c r="BB654" s="11"/>
      <c r="BC654" s="11"/>
      <c r="BD654" s="11"/>
      <c r="BE654" s="11"/>
      <c r="BF654" s="11"/>
      <c r="BG654" s="11"/>
      <c r="BH654" s="11"/>
      <c r="BI654" s="11"/>
      <c r="BJ654" s="11"/>
      <c r="BK654" s="11"/>
    </row>
    <row r="655" spans="2:63">
      <c r="B655" s="11"/>
      <c r="C655" s="11"/>
      <c r="D655" s="11"/>
      <c r="E655" s="11"/>
      <c r="F655" s="11"/>
      <c r="G655" s="11"/>
      <c r="H655" s="11"/>
      <c r="I655" s="100"/>
      <c r="BA655" s="11"/>
      <c r="BB655" s="11"/>
      <c r="BC655" s="11"/>
      <c r="BD655" s="11"/>
      <c r="BE655" s="11"/>
      <c r="BF655" s="11"/>
      <c r="BG655" s="11"/>
      <c r="BH655" s="11"/>
      <c r="BI655" s="11"/>
      <c r="BJ655" s="11"/>
      <c r="BK655" s="11"/>
    </row>
    <row r="656" spans="2:63">
      <c r="B656" s="11"/>
      <c r="C656" s="11"/>
      <c r="D656" s="11"/>
      <c r="E656" s="11"/>
      <c r="F656" s="11"/>
      <c r="G656" s="11"/>
      <c r="H656" s="11"/>
      <c r="I656" s="100"/>
      <c r="BA656" s="11"/>
      <c r="BB656" s="11"/>
      <c r="BC656" s="11"/>
      <c r="BD656" s="11"/>
      <c r="BE656" s="11"/>
      <c r="BF656" s="11"/>
      <c r="BG656" s="11"/>
      <c r="BH656" s="11"/>
      <c r="BI656" s="11"/>
      <c r="BJ656" s="11"/>
      <c r="BK656" s="11"/>
    </row>
    <row r="657" spans="2:63">
      <c r="B657" s="11"/>
      <c r="C657" s="11"/>
      <c r="D657" s="11"/>
      <c r="E657" s="11"/>
      <c r="F657" s="11"/>
      <c r="G657" s="11"/>
      <c r="H657" s="11"/>
      <c r="I657" s="100"/>
      <c r="BA657" s="11"/>
      <c r="BB657" s="11"/>
      <c r="BC657" s="11"/>
      <c r="BD657" s="11"/>
      <c r="BE657" s="11"/>
      <c r="BF657" s="11"/>
      <c r="BG657" s="11"/>
      <c r="BH657" s="11"/>
      <c r="BI657" s="11"/>
      <c r="BJ657" s="11"/>
      <c r="BK657" s="11"/>
    </row>
    <row r="658" spans="2:63">
      <c r="B658" s="11"/>
      <c r="C658" s="11"/>
      <c r="D658" s="11"/>
      <c r="E658" s="11"/>
      <c r="F658" s="11"/>
      <c r="G658" s="11"/>
      <c r="H658" s="11"/>
      <c r="I658" s="100"/>
      <c r="BA658" s="11"/>
      <c r="BB658" s="11"/>
      <c r="BC658" s="11"/>
      <c r="BD658" s="11"/>
      <c r="BE658" s="11"/>
      <c r="BF658" s="11"/>
      <c r="BG658" s="11"/>
      <c r="BH658" s="11"/>
      <c r="BI658" s="11"/>
      <c r="BJ658" s="11"/>
      <c r="BK658" s="11"/>
    </row>
    <row r="659" spans="2:63">
      <c r="B659" s="11"/>
      <c r="C659" s="11"/>
      <c r="D659" s="11"/>
      <c r="E659" s="11"/>
      <c r="F659" s="11"/>
      <c r="G659" s="11"/>
      <c r="H659" s="11"/>
      <c r="I659" s="100"/>
      <c r="BA659" s="11"/>
      <c r="BB659" s="11"/>
      <c r="BC659" s="11"/>
      <c r="BD659" s="11"/>
      <c r="BE659" s="11"/>
      <c r="BF659" s="11"/>
      <c r="BG659" s="11"/>
      <c r="BH659" s="11"/>
      <c r="BI659" s="11"/>
      <c r="BJ659" s="11"/>
      <c r="BK659" s="11"/>
    </row>
    <row r="660" spans="2:63">
      <c r="B660" s="11"/>
      <c r="C660" s="11"/>
      <c r="D660" s="11"/>
      <c r="E660" s="11"/>
      <c r="F660" s="11"/>
      <c r="G660" s="11"/>
      <c r="H660" s="11"/>
      <c r="I660" s="100"/>
      <c r="BA660" s="11"/>
      <c r="BB660" s="11"/>
      <c r="BC660" s="11"/>
      <c r="BD660" s="11"/>
      <c r="BE660" s="11"/>
      <c r="BF660" s="11"/>
      <c r="BG660" s="11"/>
      <c r="BH660" s="11"/>
      <c r="BI660" s="11"/>
      <c r="BJ660" s="11"/>
      <c r="BK660" s="11"/>
    </row>
    <row r="661" spans="2:63">
      <c r="B661" s="11"/>
      <c r="C661" s="11"/>
      <c r="D661" s="11"/>
      <c r="E661" s="11"/>
      <c r="F661" s="11"/>
      <c r="G661" s="11"/>
      <c r="H661" s="11"/>
      <c r="I661" s="100"/>
      <c r="BA661" s="11"/>
      <c r="BB661" s="11"/>
      <c r="BC661" s="11"/>
      <c r="BD661" s="11"/>
      <c r="BE661" s="11"/>
      <c r="BF661" s="11"/>
      <c r="BG661" s="11"/>
      <c r="BH661" s="11"/>
      <c r="BI661" s="11"/>
      <c r="BJ661" s="11"/>
      <c r="BK661" s="11"/>
    </row>
    <row r="662" spans="2:63">
      <c r="B662" s="11"/>
      <c r="C662" s="11"/>
      <c r="D662" s="11"/>
      <c r="E662" s="11"/>
      <c r="F662" s="11"/>
      <c r="G662" s="11"/>
      <c r="H662" s="11"/>
      <c r="I662" s="100"/>
      <c r="BA662" s="11"/>
      <c r="BB662" s="11"/>
      <c r="BC662" s="11"/>
      <c r="BD662" s="11"/>
      <c r="BE662" s="11"/>
      <c r="BF662" s="11"/>
      <c r="BG662" s="11"/>
      <c r="BH662" s="11"/>
      <c r="BI662" s="11"/>
      <c r="BJ662" s="11"/>
      <c r="BK662" s="11"/>
    </row>
    <row r="663" spans="2:63">
      <c r="B663" s="11"/>
      <c r="C663" s="11"/>
      <c r="D663" s="11"/>
      <c r="E663" s="11"/>
      <c r="F663" s="11"/>
      <c r="G663" s="11"/>
      <c r="H663" s="11"/>
      <c r="I663" s="100"/>
      <c r="BA663" s="11"/>
      <c r="BB663" s="11"/>
      <c r="BC663" s="11"/>
      <c r="BD663" s="11"/>
      <c r="BE663" s="11"/>
      <c r="BF663" s="11"/>
      <c r="BG663" s="11"/>
      <c r="BH663" s="11"/>
      <c r="BI663" s="11"/>
      <c r="BJ663" s="11"/>
      <c r="BK663" s="11"/>
    </row>
    <row r="664" spans="2:63">
      <c r="B664" s="11"/>
      <c r="C664" s="11"/>
      <c r="D664" s="11"/>
      <c r="E664" s="11"/>
      <c r="F664" s="11"/>
      <c r="G664" s="11"/>
      <c r="H664" s="11"/>
      <c r="I664" s="100"/>
      <c r="BA664" s="11"/>
      <c r="BB664" s="11"/>
      <c r="BC664" s="11"/>
      <c r="BD664" s="11"/>
      <c r="BE664" s="11"/>
      <c r="BF664" s="11"/>
      <c r="BG664" s="11"/>
      <c r="BH664" s="11"/>
      <c r="BI664" s="11"/>
      <c r="BJ664" s="11"/>
      <c r="BK664" s="11"/>
    </row>
    <row r="665" spans="2:63">
      <c r="B665" s="11"/>
      <c r="C665" s="11"/>
      <c r="D665" s="11"/>
      <c r="E665" s="11"/>
      <c r="F665" s="11"/>
      <c r="G665" s="11"/>
      <c r="H665" s="11"/>
      <c r="I665" s="100"/>
      <c r="BA665" s="11"/>
      <c r="BB665" s="11"/>
      <c r="BC665" s="11"/>
      <c r="BD665" s="11"/>
      <c r="BE665" s="11"/>
      <c r="BF665" s="11"/>
      <c r="BG665" s="11"/>
      <c r="BH665" s="11"/>
      <c r="BI665" s="11"/>
      <c r="BJ665" s="11"/>
      <c r="BK665" s="11"/>
    </row>
    <row r="666" spans="2:63">
      <c r="B666" s="11"/>
      <c r="C666" s="11"/>
      <c r="D666" s="11"/>
      <c r="E666" s="11"/>
      <c r="F666" s="11"/>
      <c r="G666" s="11"/>
      <c r="H666" s="11"/>
      <c r="I666" s="100"/>
      <c r="BA666" s="11"/>
      <c r="BB666" s="11"/>
      <c r="BC666" s="11"/>
      <c r="BD666" s="11"/>
      <c r="BE666" s="11"/>
      <c r="BF666" s="11"/>
      <c r="BG666" s="11"/>
      <c r="BH666" s="11"/>
      <c r="BI666" s="11"/>
      <c r="BJ666" s="11"/>
      <c r="BK666" s="11"/>
    </row>
    <row r="667" spans="2:63">
      <c r="B667" s="11"/>
      <c r="C667" s="11"/>
      <c r="D667" s="11"/>
      <c r="E667" s="11"/>
      <c r="F667" s="11"/>
      <c r="G667" s="11"/>
      <c r="H667" s="11"/>
      <c r="I667" s="100"/>
      <c r="BA667" s="11"/>
      <c r="BB667" s="11"/>
      <c r="BC667" s="11"/>
      <c r="BD667" s="11"/>
      <c r="BE667" s="11"/>
      <c r="BF667" s="11"/>
      <c r="BG667" s="11"/>
      <c r="BH667" s="11"/>
      <c r="BI667" s="11"/>
      <c r="BJ667" s="11"/>
      <c r="BK667" s="11"/>
    </row>
    <row r="668" spans="2:63">
      <c r="B668" s="11"/>
      <c r="C668" s="11"/>
      <c r="D668" s="11"/>
      <c r="E668" s="11"/>
      <c r="F668" s="11"/>
      <c r="G668" s="11"/>
      <c r="H668" s="11"/>
      <c r="I668" s="100"/>
      <c r="BA668" s="11"/>
      <c r="BB668" s="11"/>
      <c r="BC668" s="11"/>
      <c r="BD668" s="11"/>
      <c r="BE668" s="11"/>
      <c r="BF668" s="11"/>
      <c r="BG668" s="11"/>
      <c r="BH668" s="11"/>
      <c r="BI668" s="11"/>
      <c r="BJ668" s="11"/>
      <c r="BK668" s="11"/>
    </row>
    <row r="669" spans="2:63">
      <c r="B669" s="11"/>
      <c r="C669" s="11"/>
      <c r="D669" s="11"/>
      <c r="E669" s="11"/>
      <c r="F669" s="11"/>
      <c r="G669" s="11"/>
      <c r="H669" s="11"/>
      <c r="I669" s="100"/>
      <c r="BA669" s="11"/>
      <c r="BB669" s="11"/>
      <c r="BC669" s="11"/>
      <c r="BD669" s="11"/>
      <c r="BE669" s="11"/>
      <c r="BF669" s="11"/>
      <c r="BG669" s="11"/>
      <c r="BH669" s="11"/>
      <c r="BI669" s="11"/>
      <c r="BJ669" s="11"/>
      <c r="BK669" s="11"/>
    </row>
    <row r="670" spans="2:63">
      <c r="B670" s="11"/>
      <c r="C670" s="11"/>
      <c r="D670" s="11"/>
      <c r="E670" s="11"/>
      <c r="F670" s="11"/>
      <c r="G670" s="11"/>
      <c r="H670" s="11"/>
      <c r="I670" s="100"/>
      <c r="BA670" s="11"/>
      <c r="BB670" s="11"/>
      <c r="BC670" s="11"/>
      <c r="BD670" s="11"/>
      <c r="BE670" s="11"/>
      <c r="BF670" s="11"/>
      <c r="BG670" s="11"/>
      <c r="BH670" s="11"/>
      <c r="BI670" s="11"/>
      <c r="BJ670" s="11"/>
      <c r="BK670" s="11"/>
    </row>
    <row r="671" spans="2:63">
      <c r="B671" s="11"/>
      <c r="C671" s="11"/>
      <c r="D671" s="11"/>
      <c r="E671" s="11"/>
      <c r="F671" s="11"/>
      <c r="G671" s="11"/>
      <c r="H671" s="11"/>
      <c r="I671" s="100"/>
      <c r="BA671" s="11"/>
      <c r="BB671" s="11"/>
      <c r="BC671" s="11"/>
      <c r="BD671" s="11"/>
      <c r="BE671" s="11"/>
      <c r="BF671" s="11"/>
      <c r="BG671" s="11"/>
      <c r="BH671" s="11"/>
      <c r="BI671" s="11"/>
      <c r="BJ671" s="11"/>
      <c r="BK671" s="11"/>
    </row>
    <row r="672" spans="2:63">
      <c r="B672" s="11"/>
      <c r="C672" s="11"/>
      <c r="D672" s="11"/>
      <c r="E672" s="11"/>
      <c r="F672" s="11"/>
      <c r="G672" s="11"/>
      <c r="H672" s="11"/>
      <c r="I672" s="100"/>
      <c r="BA672" s="11"/>
      <c r="BB672" s="11"/>
      <c r="BC672" s="11"/>
      <c r="BD672" s="11"/>
      <c r="BE672" s="11"/>
      <c r="BF672" s="11"/>
      <c r="BG672" s="11"/>
      <c r="BH672" s="11"/>
      <c r="BI672" s="11"/>
      <c r="BJ672" s="11"/>
      <c r="BK672" s="11"/>
    </row>
    <row r="673" spans="2:63">
      <c r="B673" s="11"/>
      <c r="C673" s="11"/>
      <c r="D673" s="11"/>
      <c r="E673" s="11"/>
      <c r="F673" s="11"/>
      <c r="G673" s="11"/>
      <c r="H673" s="11"/>
      <c r="I673" s="100"/>
      <c r="BA673" s="11"/>
      <c r="BB673" s="11"/>
      <c r="BC673" s="11"/>
      <c r="BD673" s="11"/>
      <c r="BE673" s="11"/>
      <c r="BF673" s="11"/>
      <c r="BG673" s="11"/>
      <c r="BH673" s="11"/>
      <c r="BI673" s="11"/>
      <c r="BJ673" s="11"/>
      <c r="BK673" s="11"/>
    </row>
    <row r="674" spans="2:63">
      <c r="B674" s="11"/>
      <c r="C674" s="11"/>
      <c r="D674" s="11"/>
      <c r="E674" s="11"/>
      <c r="F674" s="11"/>
      <c r="G674" s="11"/>
      <c r="H674" s="11"/>
      <c r="I674" s="100"/>
      <c r="BA674" s="11"/>
      <c r="BB674" s="11"/>
      <c r="BC674" s="11"/>
      <c r="BD674" s="11"/>
      <c r="BE674" s="11"/>
      <c r="BF674" s="11"/>
      <c r="BG674" s="11"/>
      <c r="BH674" s="11"/>
      <c r="BI674" s="11"/>
      <c r="BJ674" s="11"/>
      <c r="BK674" s="11"/>
    </row>
    <row r="675" spans="2:63">
      <c r="B675" s="11"/>
      <c r="C675" s="11"/>
      <c r="D675" s="11"/>
      <c r="E675" s="11"/>
      <c r="F675" s="11"/>
      <c r="G675" s="11"/>
      <c r="H675" s="11"/>
      <c r="I675" s="100"/>
      <c r="BA675" s="11"/>
      <c r="BB675" s="11"/>
      <c r="BC675" s="11"/>
      <c r="BD675" s="11"/>
      <c r="BE675" s="11"/>
      <c r="BF675" s="11"/>
      <c r="BG675" s="11"/>
      <c r="BH675" s="11"/>
      <c r="BI675" s="11"/>
      <c r="BJ675" s="11"/>
      <c r="BK675" s="11"/>
    </row>
    <row r="676" spans="2:63">
      <c r="B676" s="11"/>
      <c r="C676" s="11"/>
      <c r="D676" s="11"/>
      <c r="E676" s="11"/>
      <c r="F676" s="11"/>
      <c r="G676" s="11"/>
      <c r="H676" s="11"/>
      <c r="I676" s="100"/>
      <c r="BA676" s="11"/>
      <c r="BB676" s="11"/>
      <c r="BC676" s="11"/>
      <c r="BD676" s="11"/>
      <c r="BE676" s="11"/>
      <c r="BF676" s="11"/>
      <c r="BG676" s="11"/>
      <c r="BH676" s="11"/>
      <c r="BI676" s="11"/>
      <c r="BJ676" s="11"/>
      <c r="BK676" s="11"/>
    </row>
    <row r="677" spans="2:63">
      <c r="B677" s="11"/>
      <c r="C677" s="11"/>
      <c r="D677" s="11"/>
      <c r="E677" s="11"/>
      <c r="F677" s="11"/>
      <c r="G677" s="11"/>
      <c r="H677" s="11"/>
      <c r="I677" s="100"/>
      <c r="BA677" s="11"/>
      <c r="BB677" s="11"/>
      <c r="BC677" s="11"/>
      <c r="BD677" s="11"/>
      <c r="BE677" s="11"/>
      <c r="BF677" s="11"/>
      <c r="BG677" s="11"/>
      <c r="BH677" s="11"/>
      <c r="BI677" s="11"/>
      <c r="BJ677" s="11"/>
      <c r="BK677" s="11"/>
    </row>
    <row r="678" spans="2:63">
      <c r="B678" s="11"/>
      <c r="C678" s="11"/>
      <c r="D678" s="11"/>
      <c r="E678" s="11"/>
      <c r="F678" s="11"/>
      <c r="G678" s="11"/>
      <c r="H678" s="11"/>
      <c r="I678" s="100"/>
      <c r="BA678" s="11"/>
      <c r="BB678" s="11"/>
      <c r="BC678" s="11"/>
      <c r="BD678" s="11"/>
      <c r="BE678" s="11"/>
      <c r="BF678" s="11"/>
      <c r="BG678" s="11"/>
      <c r="BH678" s="11"/>
      <c r="BI678" s="11"/>
      <c r="BJ678" s="11"/>
      <c r="BK678" s="11"/>
    </row>
    <row r="679" spans="2:63">
      <c r="B679" s="11"/>
      <c r="C679" s="11"/>
      <c r="D679" s="11"/>
      <c r="E679" s="11"/>
      <c r="F679" s="11"/>
      <c r="G679" s="11"/>
      <c r="H679" s="11"/>
      <c r="I679" s="100"/>
      <c r="BA679" s="11"/>
      <c r="BB679" s="11"/>
      <c r="BC679" s="11"/>
      <c r="BD679" s="11"/>
      <c r="BE679" s="11"/>
      <c r="BF679" s="11"/>
      <c r="BG679" s="11"/>
      <c r="BH679" s="11"/>
      <c r="BI679" s="11"/>
      <c r="BJ679" s="11"/>
      <c r="BK679" s="11"/>
    </row>
    <row r="680" spans="2:63">
      <c r="B680" s="11"/>
      <c r="C680" s="11"/>
      <c r="D680" s="11"/>
      <c r="E680" s="11"/>
      <c r="F680" s="11"/>
      <c r="G680" s="11"/>
      <c r="H680" s="11"/>
      <c r="I680" s="100"/>
      <c r="BA680" s="11"/>
      <c r="BB680" s="11"/>
      <c r="BC680" s="11"/>
      <c r="BD680" s="11"/>
      <c r="BE680" s="11"/>
      <c r="BF680" s="11"/>
      <c r="BG680" s="11"/>
      <c r="BH680" s="11"/>
      <c r="BI680" s="11"/>
      <c r="BJ680" s="11"/>
      <c r="BK680" s="11"/>
    </row>
    <row r="681" spans="2:63">
      <c r="B681" s="11"/>
      <c r="C681" s="11"/>
      <c r="D681" s="11"/>
      <c r="E681" s="11"/>
      <c r="F681" s="11"/>
      <c r="G681" s="11"/>
      <c r="H681" s="11"/>
      <c r="I681" s="100"/>
      <c r="BA681" s="11"/>
      <c r="BB681" s="11"/>
      <c r="BC681" s="11"/>
      <c r="BD681" s="11"/>
      <c r="BE681" s="11"/>
      <c r="BF681" s="11"/>
      <c r="BG681" s="11"/>
      <c r="BH681" s="11"/>
      <c r="BI681" s="11"/>
      <c r="BJ681" s="11"/>
      <c r="BK681" s="11"/>
    </row>
    <row r="682" spans="2:63">
      <c r="B682" s="11"/>
      <c r="C682" s="11"/>
      <c r="D682" s="11"/>
      <c r="E682" s="11"/>
      <c r="F682" s="11"/>
      <c r="G682" s="11"/>
      <c r="H682" s="11"/>
      <c r="I682" s="100"/>
      <c r="BA682" s="11"/>
      <c r="BB682" s="11"/>
      <c r="BC682" s="11"/>
      <c r="BD682" s="11"/>
      <c r="BE682" s="11"/>
      <c r="BF682" s="11"/>
      <c r="BG682" s="11"/>
      <c r="BH682" s="11"/>
      <c r="BI682" s="11"/>
      <c r="BJ682" s="11"/>
      <c r="BK682" s="11"/>
    </row>
    <row r="683" spans="2:63">
      <c r="B683" s="11"/>
      <c r="C683" s="11"/>
      <c r="D683" s="11"/>
      <c r="E683" s="11"/>
      <c r="F683" s="11"/>
      <c r="G683" s="11"/>
      <c r="H683" s="11"/>
      <c r="I683" s="100"/>
      <c r="BA683" s="11"/>
      <c r="BB683" s="11"/>
      <c r="BC683" s="11"/>
      <c r="BD683" s="11"/>
      <c r="BE683" s="11"/>
      <c r="BF683" s="11"/>
      <c r="BG683" s="11"/>
      <c r="BH683" s="11"/>
      <c r="BI683" s="11"/>
      <c r="BJ683" s="11"/>
      <c r="BK683" s="11"/>
    </row>
    <row r="684" spans="2:63">
      <c r="B684" s="11"/>
      <c r="C684" s="11"/>
      <c r="D684" s="11"/>
      <c r="E684" s="11"/>
      <c r="F684" s="11"/>
      <c r="G684" s="11"/>
      <c r="H684" s="11"/>
      <c r="I684" s="100"/>
      <c r="BA684" s="11"/>
      <c r="BB684" s="11"/>
      <c r="BC684" s="11"/>
      <c r="BD684" s="11"/>
      <c r="BE684" s="11"/>
      <c r="BF684" s="11"/>
      <c r="BG684" s="11"/>
      <c r="BH684" s="11"/>
      <c r="BI684" s="11"/>
      <c r="BJ684" s="11"/>
      <c r="BK684" s="11"/>
    </row>
    <row r="685" spans="2:63">
      <c r="B685" s="11"/>
      <c r="C685" s="11"/>
      <c r="D685" s="11"/>
      <c r="E685" s="11"/>
      <c r="F685" s="11"/>
      <c r="G685" s="11"/>
      <c r="H685" s="11"/>
      <c r="I685" s="100"/>
      <c r="BA685" s="11"/>
      <c r="BB685" s="11"/>
      <c r="BC685" s="11"/>
      <c r="BD685" s="11"/>
      <c r="BE685" s="11"/>
      <c r="BF685" s="11"/>
      <c r="BG685" s="11"/>
      <c r="BH685" s="11"/>
      <c r="BI685" s="11"/>
      <c r="BJ685" s="11"/>
      <c r="BK685" s="11"/>
    </row>
    <row r="686" spans="2:63">
      <c r="B686" s="11"/>
      <c r="C686" s="11"/>
      <c r="D686" s="11"/>
      <c r="E686" s="11"/>
      <c r="F686" s="11"/>
      <c r="G686" s="11"/>
      <c r="H686" s="11"/>
      <c r="I686" s="100"/>
      <c r="BA686" s="11"/>
      <c r="BB686" s="11"/>
      <c r="BC686" s="11"/>
      <c r="BD686" s="11"/>
      <c r="BE686" s="11"/>
      <c r="BF686" s="11"/>
      <c r="BG686" s="11"/>
      <c r="BH686" s="11"/>
      <c r="BI686" s="11"/>
      <c r="BJ686" s="11"/>
      <c r="BK686" s="11"/>
    </row>
    <row r="687" spans="2:63">
      <c r="B687" s="11"/>
      <c r="C687" s="11"/>
      <c r="D687" s="11"/>
      <c r="E687" s="11"/>
      <c r="F687" s="11"/>
      <c r="G687" s="11"/>
      <c r="H687" s="11"/>
      <c r="I687" s="100"/>
      <c r="BA687" s="11"/>
      <c r="BB687" s="11"/>
      <c r="BC687" s="11"/>
      <c r="BD687" s="11"/>
      <c r="BE687" s="11"/>
      <c r="BF687" s="11"/>
      <c r="BG687" s="11"/>
      <c r="BH687" s="11"/>
      <c r="BI687" s="11"/>
      <c r="BJ687" s="11"/>
      <c r="BK687" s="11"/>
    </row>
    <row r="688" spans="2:63">
      <c r="B688" s="11"/>
      <c r="C688" s="11"/>
      <c r="D688" s="11"/>
      <c r="E688" s="11"/>
      <c r="F688" s="11"/>
      <c r="G688" s="11"/>
      <c r="H688" s="11"/>
      <c r="I688" s="100"/>
      <c r="BA688" s="11"/>
      <c r="BB688" s="11"/>
      <c r="BC688" s="11"/>
      <c r="BD688" s="11"/>
      <c r="BE688" s="11"/>
      <c r="BF688" s="11"/>
      <c r="BG688" s="11"/>
      <c r="BH688" s="11"/>
      <c r="BI688" s="11"/>
      <c r="BJ688" s="11"/>
      <c r="BK688" s="11"/>
    </row>
    <row r="689" spans="2:63">
      <c r="B689" s="11"/>
      <c r="C689" s="11"/>
      <c r="D689" s="11"/>
      <c r="E689" s="11"/>
      <c r="F689" s="11"/>
      <c r="G689" s="11"/>
      <c r="H689" s="11"/>
      <c r="I689" s="100"/>
      <c r="BA689" s="11"/>
      <c r="BB689" s="11"/>
      <c r="BC689" s="11"/>
      <c r="BD689" s="11"/>
      <c r="BE689" s="11"/>
      <c r="BF689" s="11"/>
      <c r="BG689" s="11"/>
      <c r="BH689" s="11"/>
      <c r="BI689" s="11"/>
      <c r="BJ689" s="11"/>
      <c r="BK689" s="11"/>
    </row>
    <row r="690" spans="2:63">
      <c r="B690" s="11"/>
      <c r="C690" s="11"/>
      <c r="D690" s="11"/>
      <c r="E690" s="11"/>
      <c r="F690" s="11"/>
      <c r="G690" s="11"/>
      <c r="H690" s="11"/>
      <c r="I690" s="100"/>
      <c r="BA690" s="11"/>
      <c r="BB690" s="11"/>
      <c r="BC690" s="11"/>
      <c r="BD690" s="11"/>
      <c r="BE690" s="11"/>
      <c r="BF690" s="11"/>
      <c r="BG690" s="11"/>
      <c r="BH690" s="11"/>
      <c r="BI690" s="11"/>
      <c r="BJ690" s="11"/>
      <c r="BK690" s="11"/>
    </row>
    <row r="691" spans="2:63">
      <c r="B691" s="11"/>
      <c r="C691" s="11"/>
      <c r="D691" s="11"/>
      <c r="E691" s="11"/>
      <c r="F691" s="11"/>
      <c r="G691" s="11"/>
      <c r="H691" s="11"/>
      <c r="I691" s="100"/>
      <c r="BA691" s="11"/>
      <c r="BB691" s="11"/>
      <c r="BC691" s="11"/>
      <c r="BD691" s="11"/>
      <c r="BE691" s="11"/>
      <c r="BF691" s="11"/>
      <c r="BG691" s="11"/>
      <c r="BH691" s="11"/>
      <c r="BI691" s="11"/>
      <c r="BJ691" s="11"/>
      <c r="BK691" s="11"/>
    </row>
    <row r="692" spans="2:63">
      <c r="B692" s="11"/>
      <c r="C692" s="11"/>
      <c r="D692" s="11"/>
      <c r="E692" s="11"/>
      <c r="F692" s="11"/>
      <c r="G692" s="11"/>
      <c r="H692" s="11"/>
      <c r="I692" s="100"/>
      <c r="BA692" s="11"/>
      <c r="BB692" s="11"/>
      <c r="BC692" s="11"/>
      <c r="BD692" s="11"/>
      <c r="BE692" s="11"/>
      <c r="BF692" s="11"/>
      <c r="BG692" s="11"/>
      <c r="BH692" s="11"/>
      <c r="BI692" s="11"/>
      <c r="BJ692" s="11"/>
      <c r="BK692" s="11"/>
    </row>
    <row r="693" spans="2:63">
      <c r="B693" s="11"/>
      <c r="C693" s="11"/>
      <c r="D693" s="11"/>
      <c r="E693" s="11"/>
      <c r="F693" s="11"/>
      <c r="G693" s="11"/>
      <c r="H693" s="11"/>
      <c r="I693" s="100"/>
      <c r="BA693" s="11"/>
      <c r="BB693" s="11"/>
      <c r="BC693" s="11"/>
      <c r="BD693" s="11"/>
      <c r="BE693" s="11"/>
      <c r="BF693" s="11"/>
      <c r="BG693" s="11"/>
      <c r="BH693" s="11"/>
      <c r="BI693" s="11"/>
      <c r="BJ693" s="11"/>
      <c r="BK693" s="11"/>
    </row>
    <row r="694" spans="2:63">
      <c r="B694" s="11"/>
      <c r="C694" s="11"/>
      <c r="D694" s="11"/>
      <c r="E694" s="11"/>
      <c r="F694" s="11"/>
      <c r="G694" s="11"/>
      <c r="H694" s="11"/>
      <c r="I694" s="100"/>
      <c r="BA694" s="11"/>
      <c r="BB694" s="11"/>
      <c r="BC694" s="11"/>
      <c r="BD694" s="11"/>
      <c r="BE694" s="11"/>
      <c r="BF694" s="11"/>
      <c r="BG694" s="11"/>
      <c r="BH694" s="11"/>
      <c r="BI694" s="11"/>
      <c r="BJ694" s="11"/>
      <c r="BK694" s="11"/>
    </row>
    <row r="695" spans="2:63">
      <c r="B695" s="11"/>
      <c r="C695" s="11"/>
      <c r="D695" s="11"/>
      <c r="E695" s="11"/>
      <c r="F695" s="11"/>
      <c r="G695" s="11"/>
      <c r="H695" s="11"/>
      <c r="I695" s="100"/>
      <c r="BA695" s="11"/>
      <c r="BB695" s="11"/>
      <c r="BC695" s="11"/>
      <c r="BD695" s="11"/>
      <c r="BE695" s="11"/>
      <c r="BF695" s="11"/>
      <c r="BG695" s="11"/>
      <c r="BH695" s="11"/>
      <c r="BI695" s="11"/>
      <c r="BJ695" s="11"/>
      <c r="BK695" s="11"/>
    </row>
    <row r="696" spans="2:63">
      <c r="B696" s="11"/>
      <c r="C696" s="11"/>
      <c r="D696" s="11"/>
      <c r="E696" s="11"/>
      <c r="F696" s="11"/>
      <c r="G696" s="11"/>
      <c r="H696" s="11"/>
      <c r="I696" s="100"/>
      <c r="BA696" s="11"/>
      <c r="BB696" s="11"/>
      <c r="BC696" s="11"/>
      <c r="BD696" s="11"/>
      <c r="BE696" s="11"/>
      <c r="BF696" s="11"/>
      <c r="BG696" s="11"/>
      <c r="BH696" s="11"/>
      <c r="BI696" s="11"/>
      <c r="BJ696" s="11"/>
      <c r="BK696" s="11"/>
    </row>
    <row r="697" spans="2:63">
      <c r="B697" s="11"/>
      <c r="C697" s="11"/>
      <c r="D697" s="11"/>
      <c r="E697" s="11"/>
      <c r="F697" s="11"/>
      <c r="G697" s="11"/>
      <c r="H697" s="11"/>
      <c r="I697" s="100"/>
      <c r="BA697" s="11"/>
      <c r="BB697" s="11"/>
      <c r="BC697" s="11"/>
      <c r="BD697" s="11"/>
      <c r="BE697" s="11"/>
      <c r="BF697" s="11"/>
      <c r="BG697" s="11"/>
      <c r="BH697" s="11"/>
      <c r="BI697" s="11"/>
      <c r="BJ697" s="11"/>
      <c r="BK697" s="11"/>
    </row>
    <row r="698" spans="2:63">
      <c r="B698" s="11"/>
      <c r="C698" s="11"/>
      <c r="D698" s="11"/>
      <c r="E698" s="11"/>
      <c r="F698" s="11"/>
      <c r="G698" s="11"/>
      <c r="H698" s="11"/>
      <c r="I698" s="100"/>
      <c r="BA698" s="11"/>
      <c r="BB698" s="11"/>
      <c r="BC698" s="11"/>
      <c r="BD698" s="11"/>
      <c r="BE698" s="11"/>
      <c r="BF698" s="11"/>
      <c r="BG698" s="11"/>
      <c r="BH698" s="11"/>
      <c r="BI698" s="11"/>
      <c r="BJ698" s="11"/>
      <c r="BK698" s="11"/>
    </row>
    <row r="699" spans="2:63">
      <c r="B699" s="11"/>
      <c r="C699" s="11"/>
      <c r="D699" s="11"/>
      <c r="E699" s="11"/>
      <c r="F699" s="11"/>
      <c r="G699" s="11"/>
      <c r="H699" s="11"/>
      <c r="I699" s="100"/>
      <c r="BA699" s="11"/>
      <c r="BB699" s="11"/>
      <c r="BC699" s="11"/>
      <c r="BD699" s="11"/>
      <c r="BE699" s="11"/>
      <c r="BF699" s="11"/>
      <c r="BG699" s="11"/>
      <c r="BH699" s="11"/>
      <c r="BI699" s="11"/>
      <c r="BJ699" s="11"/>
      <c r="BK699" s="11"/>
    </row>
    <row r="700" spans="2:63">
      <c r="B700" s="11"/>
      <c r="C700" s="11"/>
      <c r="D700" s="11"/>
      <c r="E700" s="11"/>
      <c r="F700" s="11"/>
      <c r="G700" s="11"/>
      <c r="H700" s="11"/>
      <c r="I700" s="100"/>
      <c r="BA700" s="11"/>
      <c r="BB700" s="11"/>
      <c r="BC700" s="11"/>
      <c r="BD700" s="11"/>
      <c r="BE700" s="11"/>
      <c r="BF700" s="11"/>
      <c r="BG700" s="11"/>
      <c r="BH700" s="11"/>
      <c r="BI700" s="11"/>
      <c r="BJ700" s="11"/>
      <c r="BK700" s="11"/>
    </row>
    <row r="701" spans="2:63">
      <c r="B701" s="11"/>
      <c r="C701" s="11"/>
      <c r="D701" s="11"/>
      <c r="E701" s="11"/>
      <c r="F701" s="11"/>
      <c r="G701" s="11"/>
      <c r="H701" s="11"/>
      <c r="I701" s="100"/>
      <c r="BA701" s="11"/>
      <c r="BB701" s="11"/>
      <c r="BC701" s="11"/>
      <c r="BD701" s="11"/>
      <c r="BE701" s="11"/>
      <c r="BF701" s="11"/>
      <c r="BG701" s="11"/>
      <c r="BH701" s="11"/>
      <c r="BI701" s="11"/>
      <c r="BJ701" s="11"/>
      <c r="BK701" s="11"/>
    </row>
    <row r="702" spans="2:63">
      <c r="B702" s="11"/>
      <c r="C702" s="11"/>
      <c r="D702" s="11"/>
      <c r="E702" s="11"/>
      <c r="F702" s="11"/>
      <c r="G702" s="11"/>
      <c r="H702" s="11"/>
      <c r="I702" s="100"/>
      <c r="BA702" s="11"/>
      <c r="BB702" s="11"/>
      <c r="BC702" s="11"/>
      <c r="BD702" s="11"/>
      <c r="BE702" s="11"/>
      <c r="BF702" s="11"/>
      <c r="BG702" s="11"/>
      <c r="BH702" s="11"/>
      <c r="BI702" s="11"/>
      <c r="BJ702" s="11"/>
      <c r="BK702" s="11"/>
    </row>
    <row r="703" spans="2:63">
      <c r="B703" s="11"/>
      <c r="C703" s="11"/>
      <c r="D703" s="11"/>
      <c r="E703" s="11"/>
      <c r="F703" s="11"/>
      <c r="G703" s="11"/>
      <c r="H703" s="11"/>
      <c r="I703" s="100"/>
      <c r="BA703" s="11"/>
      <c r="BB703" s="11"/>
      <c r="BC703" s="11"/>
      <c r="BD703" s="11"/>
      <c r="BE703" s="11"/>
      <c r="BF703" s="11"/>
      <c r="BG703" s="11"/>
      <c r="BH703" s="11"/>
      <c r="BI703" s="11"/>
      <c r="BJ703" s="11"/>
      <c r="BK703" s="11"/>
    </row>
    <row r="704" spans="2:63">
      <c r="B704" s="11"/>
      <c r="C704" s="11"/>
      <c r="D704" s="11"/>
      <c r="E704" s="11"/>
      <c r="F704" s="11"/>
      <c r="G704" s="11"/>
      <c r="H704" s="11"/>
      <c r="I704" s="100"/>
      <c r="BA704" s="11"/>
      <c r="BB704" s="11"/>
      <c r="BC704" s="11"/>
      <c r="BD704" s="11"/>
      <c r="BE704" s="11"/>
      <c r="BF704" s="11"/>
      <c r="BG704" s="11"/>
      <c r="BH704" s="11"/>
      <c r="BI704" s="11"/>
      <c r="BJ704" s="11"/>
      <c r="BK704" s="11"/>
    </row>
    <row r="705" spans="2:63">
      <c r="B705" s="11"/>
      <c r="C705" s="11"/>
      <c r="D705" s="11"/>
      <c r="E705" s="11"/>
      <c r="F705" s="11"/>
      <c r="G705" s="11"/>
      <c r="H705" s="11"/>
      <c r="I705" s="100"/>
      <c r="BA705" s="11"/>
      <c r="BB705" s="11"/>
      <c r="BC705" s="11"/>
      <c r="BD705" s="11"/>
      <c r="BE705" s="11"/>
      <c r="BF705" s="11"/>
      <c r="BG705" s="11"/>
      <c r="BH705" s="11"/>
      <c r="BI705" s="11"/>
      <c r="BJ705" s="11"/>
      <c r="BK705" s="11"/>
    </row>
    <row r="706" spans="2:63">
      <c r="B706" s="11"/>
      <c r="C706" s="11"/>
      <c r="D706" s="11"/>
      <c r="E706" s="11"/>
      <c r="F706" s="11"/>
      <c r="G706" s="11"/>
      <c r="H706" s="11"/>
      <c r="I706" s="100"/>
      <c r="BA706" s="11"/>
      <c r="BB706" s="11"/>
      <c r="BC706" s="11"/>
      <c r="BD706" s="11"/>
      <c r="BE706" s="11"/>
      <c r="BF706" s="11"/>
      <c r="BG706" s="11"/>
      <c r="BH706" s="11"/>
      <c r="BI706" s="11"/>
      <c r="BJ706" s="11"/>
      <c r="BK706" s="11"/>
    </row>
    <row r="707" spans="2:63">
      <c r="B707" s="11"/>
      <c r="C707" s="11"/>
      <c r="D707" s="11"/>
      <c r="E707" s="11"/>
      <c r="F707" s="11"/>
      <c r="G707" s="11"/>
      <c r="H707" s="11"/>
      <c r="I707" s="100"/>
      <c r="BA707" s="11"/>
      <c r="BB707" s="11"/>
      <c r="BC707" s="11"/>
      <c r="BD707" s="11"/>
      <c r="BE707" s="11"/>
      <c r="BF707" s="11"/>
      <c r="BG707" s="11"/>
      <c r="BH707" s="11"/>
      <c r="BI707" s="11"/>
      <c r="BJ707" s="11"/>
      <c r="BK707" s="11"/>
    </row>
    <row r="708" spans="2:63">
      <c r="B708" s="11"/>
      <c r="C708" s="11"/>
      <c r="D708" s="11"/>
      <c r="E708" s="11"/>
      <c r="F708" s="11"/>
      <c r="G708" s="11"/>
      <c r="H708" s="11"/>
      <c r="I708" s="100"/>
      <c r="BA708" s="11"/>
      <c r="BB708" s="11"/>
      <c r="BC708" s="11"/>
      <c r="BD708" s="11"/>
      <c r="BE708" s="11"/>
      <c r="BF708" s="11"/>
      <c r="BG708" s="11"/>
      <c r="BH708" s="11"/>
      <c r="BI708" s="11"/>
      <c r="BJ708" s="11"/>
      <c r="BK708" s="11"/>
    </row>
    <row r="709" spans="2:63">
      <c r="B709" s="11"/>
      <c r="C709" s="11"/>
      <c r="D709" s="11"/>
      <c r="E709" s="11"/>
      <c r="F709" s="11"/>
      <c r="G709" s="11"/>
      <c r="H709" s="11"/>
      <c r="I709" s="100"/>
      <c r="BA709" s="11"/>
      <c r="BB709" s="11"/>
      <c r="BC709" s="11"/>
      <c r="BD709" s="11"/>
      <c r="BE709" s="11"/>
      <c r="BF709" s="11"/>
      <c r="BG709" s="11"/>
      <c r="BH709" s="11"/>
      <c r="BI709" s="11"/>
      <c r="BJ709" s="11"/>
      <c r="BK709" s="11"/>
    </row>
    <row r="710" spans="2:63">
      <c r="B710" s="11"/>
      <c r="C710" s="11"/>
      <c r="D710" s="11"/>
      <c r="E710" s="11"/>
      <c r="F710" s="11"/>
      <c r="G710" s="11"/>
      <c r="H710" s="11"/>
      <c r="I710" s="100"/>
      <c r="BA710" s="11"/>
      <c r="BB710" s="11"/>
      <c r="BC710" s="11"/>
      <c r="BD710" s="11"/>
      <c r="BE710" s="11"/>
      <c r="BF710" s="11"/>
      <c r="BG710" s="11"/>
      <c r="BH710" s="11"/>
      <c r="BI710" s="11"/>
      <c r="BJ710" s="11"/>
      <c r="BK710" s="11"/>
    </row>
    <row r="711" spans="2:63">
      <c r="B711" s="11"/>
      <c r="C711" s="11"/>
      <c r="D711" s="11"/>
      <c r="E711" s="11"/>
      <c r="F711" s="11"/>
      <c r="G711" s="11"/>
      <c r="H711" s="11"/>
      <c r="I711" s="100"/>
      <c r="BA711" s="11"/>
      <c r="BB711" s="11"/>
      <c r="BC711" s="11"/>
      <c r="BD711" s="11"/>
      <c r="BE711" s="11"/>
      <c r="BF711" s="11"/>
      <c r="BG711" s="11"/>
      <c r="BH711" s="11"/>
      <c r="BI711" s="11"/>
      <c r="BJ711" s="11"/>
      <c r="BK711" s="11"/>
    </row>
    <row r="712" spans="2:63">
      <c r="B712" s="11"/>
      <c r="C712" s="11"/>
      <c r="D712" s="11"/>
      <c r="E712" s="11"/>
      <c r="F712" s="11"/>
      <c r="G712" s="11"/>
      <c r="H712" s="11"/>
      <c r="I712" s="100"/>
      <c r="BA712" s="11"/>
      <c r="BB712" s="11"/>
      <c r="BC712" s="11"/>
      <c r="BD712" s="11"/>
      <c r="BE712" s="11"/>
      <c r="BF712" s="11"/>
      <c r="BG712" s="11"/>
      <c r="BH712" s="11"/>
      <c r="BI712" s="11"/>
      <c r="BJ712" s="11"/>
      <c r="BK712" s="11"/>
    </row>
    <row r="713" spans="2:63">
      <c r="B713" s="11"/>
      <c r="C713" s="11"/>
      <c r="D713" s="11"/>
      <c r="E713" s="11"/>
      <c r="F713" s="11"/>
      <c r="G713" s="11"/>
      <c r="H713" s="11"/>
      <c r="I713" s="100"/>
      <c r="BA713" s="11"/>
      <c r="BB713" s="11"/>
      <c r="BC713" s="11"/>
      <c r="BD713" s="11"/>
      <c r="BE713" s="11"/>
      <c r="BF713" s="11"/>
      <c r="BG713" s="11"/>
      <c r="BH713" s="11"/>
      <c r="BI713" s="11"/>
      <c r="BJ713" s="11"/>
      <c r="BK713" s="11"/>
    </row>
    <row r="714" spans="2:63">
      <c r="B714" s="11"/>
      <c r="C714" s="11"/>
      <c r="D714" s="11"/>
      <c r="E714" s="11"/>
      <c r="F714" s="11"/>
      <c r="G714" s="11"/>
      <c r="H714" s="11"/>
      <c r="I714" s="100"/>
      <c r="BA714" s="11"/>
      <c r="BB714" s="11"/>
      <c r="BC714" s="11"/>
      <c r="BD714" s="11"/>
      <c r="BE714" s="11"/>
      <c r="BF714" s="11"/>
      <c r="BG714" s="11"/>
      <c r="BH714" s="11"/>
      <c r="BI714" s="11"/>
      <c r="BJ714" s="11"/>
      <c r="BK714" s="11"/>
    </row>
    <row r="715" spans="2:63">
      <c r="B715" s="11"/>
      <c r="C715" s="11"/>
      <c r="D715" s="11"/>
      <c r="E715" s="11"/>
      <c r="F715" s="11"/>
      <c r="G715" s="11"/>
      <c r="H715" s="11"/>
      <c r="I715" s="100"/>
      <c r="BA715" s="11"/>
      <c r="BB715" s="11"/>
      <c r="BC715" s="11"/>
      <c r="BD715" s="11"/>
      <c r="BE715" s="11"/>
      <c r="BF715" s="11"/>
      <c r="BG715" s="11"/>
      <c r="BH715" s="11"/>
      <c r="BI715" s="11"/>
      <c r="BJ715" s="11"/>
      <c r="BK715" s="11"/>
    </row>
    <row r="716" spans="2:63">
      <c r="B716" s="11"/>
      <c r="C716" s="11"/>
      <c r="D716" s="11"/>
      <c r="E716" s="11"/>
      <c r="F716" s="11"/>
      <c r="G716" s="11"/>
      <c r="H716" s="11"/>
      <c r="I716" s="100"/>
      <c r="BA716" s="11"/>
      <c r="BB716" s="11"/>
      <c r="BC716" s="11"/>
      <c r="BD716" s="11"/>
      <c r="BE716" s="11"/>
      <c r="BF716" s="11"/>
      <c r="BG716" s="11"/>
      <c r="BH716" s="11"/>
      <c r="BI716" s="11"/>
      <c r="BJ716" s="11"/>
      <c r="BK716" s="11"/>
    </row>
    <row r="717" spans="2:63">
      <c r="B717" s="11"/>
      <c r="C717" s="11"/>
      <c r="D717" s="11"/>
      <c r="E717" s="11"/>
      <c r="F717" s="11"/>
      <c r="G717" s="11"/>
      <c r="H717" s="11"/>
      <c r="I717" s="100"/>
      <c r="BA717" s="11"/>
      <c r="BB717" s="11"/>
      <c r="BC717" s="11"/>
      <c r="BD717" s="11"/>
      <c r="BE717" s="11"/>
      <c r="BF717" s="11"/>
      <c r="BG717" s="11"/>
      <c r="BH717" s="11"/>
      <c r="BI717" s="11"/>
      <c r="BJ717" s="11"/>
      <c r="BK717" s="11"/>
    </row>
    <row r="718" spans="2:63">
      <c r="B718" s="11"/>
      <c r="C718" s="11"/>
      <c r="D718" s="11"/>
      <c r="E718" s="11"/>
      <c r="F718" s="11"/>
      <c r="G718" s="11"/>
      <c r="H718" s="11"/>
      <c r="I718" s="100"/>
      <c r="BA718" s="11"/>
      <c r="BB718" s="11"/>
      <c r="BC718" s="11"/>
      <c r="BD718" s="11"/>
      <c r="BE718" s="11"/>
      <c r="BF718" s="11"/>
      <c r="BG718" s="11"/>
      <c r="BH718" s="11"/>
      <c r="BI718" s="11"/>
      <c r="BJ718" s="11"/>
      <c r="BK718" s="11"/>
    </row>
    <row r="719" spans="2:63">
      <c r="B719" s="11"/>
      <c r="C719" s="11"/>
      <c r="D719" s="11"/>
      <c r="E719" s="11"/>
      <c r="F719" s="11"/>
      <c r="G719" s="11"/>
      <c r="H719" s="11"/>
      <c r="I719" s="100"/>
      <c r="BA719" s="11"/>
      <c r="BB719" s="11"/>
      <c r="BC719" s="11"/>
      <c r="BD719" s="11"/>
      <c r="BE719" s="11"/>
      <c r="BF719" s="11"/>
      <c r="BG719" s="11"/>
      <c r="BH719" s="11"/>
      <c r="BI719" s="11"/>
      <c r="BJ719" s="11"/>
      <c r="BK719" s="11"/>
    </row>
    <row r="720" spans="2:63">
      <c r="B720" s="11"/>
      <c r="C720" s="11"/>
      <c r="D720" s="11"/>
      <c r="E720" s="11"/>
      <c r="F720" s="11"/>
      <c r="G720" s="11"/>
      <c r="H720" s="11"/>
      <c r="I720" s="100"/>
      <c r="BA720" s="11"/>
      <c r="BB720" s="11"/>
      <c r="BC720" s="11"/>
      <c r="BD720" s="11"/>
      <c r="BE720" s="11"/>
      <c r="BF720" s="11"/>
      <c r="BG720" s="11"/>
      <c r="BH720" s="11"/>
      <c r="BI720" s="11"/>
      <c r="BJ720" s="11"/>
      <c r="BK720" s="11"/>
    </row>
    <row r="721" spans="2:63">
      <c r="B721" s="11"/>
      <c r="C721" s="11"/>
      <c r="D721" s="11"/>
      <c r="E721" s="11"/>
      <c r="F721" s="11"/>
      <c r="G721" s="11"/>
      <c r="H721" s="11"/>
      <c r="I721" s="100"/>
      <c r="BA721" s="11"/>
      <c r="BB721" s="11"/>
      <c r="BC721" s="11"/>
      <c r="BD721" s="11"/>
      <c r="BE721" s="11"/>
      <c r="BF721" s="11"/>
      <c r="BG721" s="11"/>
      <c r="BH721" s="11"/>
      <c r="BI721" s="11"/>
      <c r="BJ721" s="11"/>
      <c r="BK721" s="11"/>
    </row>
    <row r="722" spans="2:63">
      <c r="B722" s="11"/>
      <c r="C722" s="11"/>
      <c r="D722" s="11"/>
      <c r="E722" s="11"/>
      <c r="F722" s="11"/>
      <c r="G722" s="11"/>
      <c r="H722" s="11"/>
      <c r="I722" s="100"/>
      <c r="BA722" s="11"/>
      <c r="BB722" s="11"/>
      <c r="BC722" s="11"/>
      <c r="BD722" s="11"/>
      <c r="BE722" s="11"/>
      <c r="BF722" s="11"/>
      <c r="BG722" s="11"/>
      <c r="BH722" s="11"/>
      <c r="BI722" s="11"/>
      <c r="BJ722" s="11"/>
      <c r="BK722" s="11"/>
    </row>
    <row r="723" spans="2:63">
      <c r="B723" s="11"/>
      <c r="C723" s="11"/>
      <c r="D723" s="11"/>
      <c r="E723" s="11"/>
      <c r="F723" s="11"/>
      <c r="G723" s="11"/>
      <c r="H723" s="11"/>
      <c r="I723" s="100"/>
      <c r="BA723" s="11"/>
      <c r="BB723" s="11"/>
      <c r="BC723" s="11"/>
      <c r="BD723" s="11"/>
      <c r="BE723" s="11"/>
      <c r="BF723" s="11"/>
      <c r="BG723" s="11"/>
      <c r="BH723" s="11"/>
      <c r="BI723" s="11"/>
      <c r="BJ723" s="11"/>
      <c r="BK723" s="11"/>
    </row>
    <row r="724" spans="2:63">
      <c r="B724" s="11"/>
      <c r="C724" s="11"/>
      <c r="D724" s="11"/>
      <c r="E724" s="11"/>
      <c r="F724" s="11"/>
      <c r="G724" s="11"/>
      <c r="H724" s="11"/>
      <c r="I724" s="100"/>
      <c r="BA724" s="11"/>
      <c r="BB724" s="11"/>
      <c r="BC724" s="11"/>
      <c r="BD724" s="11"/>
      <c r="BE724" s="11"/>
      <c r="BF724" s="11"/>
      <c r="BG724" s="11"/>
      <c r="BH724" s="11"/>
      <c r="BI724" s="11"/>
      <c r="BJ724" s="11"/>
      <c r="BK724" s="11"/>
    </row>
    <row r="725" spans="2:63">
      <c r="B725" s="11"/>
      <c r="C725" s="11"/>
      <c r="D725" s="11"/>
      <c r="E725" s="11"/>
      <c r="F725" s="11"/>
      <c r="G725" s="11"/>
      <c r="H725" s="11"/>
      <c r="I725" s="100"/>
      <c r="BA725" s="11"/>
      <c r="BB725" s="11"/>
      <c r="BC725" s="11"/>
      <c r="BD725" s="11"/>
      <c r="BE725" s="11"/>
      <c r="BF725" s="11"/>
      <c r="BG725" s="11"/>
      <c r="BH725" s="11"/>
      <c r="BI725" s="11"/>
      <c r="BJ725" s="11"/>
      <c r="BK725" s="11"/>
    </row>
    <row r="726" spans="2:63">
      <c r="B726" s="11"/>
      <c r="C726" s="11"/>
      <c r="D726" s="11"/>
      <c r="E726" s="11"/>
      <c r="F726" s="11"/>
      <c r="G726" s="11"/>
      <c r="H726" s="11"/>
      <c r="I726" s="100"/>
      <c r="BA726" s="11"/>
      <c r="BB726" s="11"/>
      <c r="BC726" s="11"/>
      <c r="BD726" s="11"/>
      <c r="BE726" s="11"/>
      <c r="BF726" s="11"/>
      <c r="BG726" s="11"/>
      <c r="BH726" s="11"/>
      <c r="BI726" s="11"/>
      <c r="BJ726" s="11"/>
      <c r="BK726" s="11"/>
    </row>
    <row r="727" spans="2:63">
      <c r="B727" s="11"/>
      <c r="C727" s="11"/>
      <c r="D727" s="11"/>
      <c r="E727" s="11"/>
      <c r="F727" s="11"/>
      <c r="G727" s="11"/>
      <c r="H727" s="11"/>
      <c r="I727" s="100"/>
      <c r="BA727" s="11"/>
      <c r="BB727" s="11"/>
      <c r="BC727" s="11"/>
      <c r="BD727" s="11"/>
      <c r="BE727" s="11"/>
      <c r="BF727" s="11"/>
      <c r="BG727" s="11"/>
      <c r="BH727" s="11"/>
      <c r="BI727" s="11"/>
      <c r="BJ727" s="11"/>
      <c r="BK727" s="11"/>
    </row>
    <row r="728" spans="2:63">
      <c r="B728" s="11"/>
      <c r="C728" s="11"/>
      <c r="D728" s="11"/>
      <c r="E728" s="11"/>
      <c r="F728" s="11"/>
      <c r="G728" s="11"/>
      <c r="H728" s="11"/>
      <c r="I728" s="100"/>
      <c r="BA728" s="11"/>
      <c r="BB728" s="11"/>
      <c r="BC728" s="11"/>
      <c r="BD728" s="11"/>
      <c r="BE728" s="11"/>
      <c r="BF728" s="11"/>
      <c r="BG728" s="11"/>
      <c r="BH728" s="11"/>
      <c r="BI728" s="11"/>
      <c r="BJ728" s="11"/>
      <c r="BK728" s="11"/>
    </row>
    <row r="729" spans="2:63">
      <c r="B729" s="11"/>
      <c r="C729" s="11"/>
      <c r="D729" s="11"/>
      <c r="E729" s="11"/>
      <c r="F729" s="11"/>
      <c r="G729" s="11"/>
      <c r="H729" s="11"/>
      <c r="I729" s="100"/>
      <c r="BA729" s="11"/>
      <c r="BB729" s="11"/>
      <c r="BC729" s="11"/>
      <c r="BD729" s="11"/>
      <c r="BE729" s="11"/>
      <c r="BF729" s="11"/>
      <c r="BG729" s="11"/>
      <c r="BH729" s="11"/>
      <c r="BI729" s="11"/>
      <c r="BJ729" s="11"/>
      <c r="BK729" s="11"/>
    </row>
    <row r="730" spans="2:63">
      <c r="B730" s="11"/>
      <c r="C730" s="11"/>
      <c r="D730" s="11"/>
      <c r="E730" s="11"/>
      <c r="F730" s="11"/>
      <c r="G730" s="11"/>
      <c r="H730" s="11"/>
      <c r="I730" s="100"/>
      <c r="BA730" s="11"/>
      <c r="BB730" s="11"/>
      <c r="BC730" s="11"/>
      <c r="BD730" s="11"/>
      <c r="BE730" s="11"/>
      <c r="BF730" s="11"/>
      <c r="BG730" s="11"/>
      <c r="BH730" s="11"/>
      <c r="BI730" s="11"/>
      <c r="BJ730" s="11"/>
      <c r="BK730" s="11"/>
    </row>
    <row r="731" spans="2:63">
      <c r="B731" s="11"/>
      <c r="C731" s="11"/>
      <c r="D731" s="11"/>
      <c r="E731" s="11"/>
      <c r="F731" s="11"/>
      <c r="G731" s="11"/>
      <c r="H731" s="11"/>
      <c r="I731" s="100"/>
      <c r="BA731" s="11"/>
      <c r="BB731" s="11"/>
      <c r="BC731" s="11"/>
      <c r="BD731" s="11"/>
      <c r="BE731" s="11"/>
      <c r="BF731" s="11"/>
      <c r="BG731" s="11"/>
      <c r="BH731" s="11"/>
      <c r="BI731" s="11"/>
      <c r="BJ731" s="11"/>
      <c r="BK731" s="11"/>
    </row>
    <row r="732" spans="2:63">
      <c r="B732" s="11"/>
      <c r="C732" s="11"/>
      <c r="D732" s="11"/>
      <c r="E732" s="11"/>
      <c r="F732" s="11"/>
      <c r="G732" s="11"/>
      <c r="H732" s="11"/>
      <c r="I732" s="100"/>
      <c r="BA732" s="11"/>
      <c r="BB732" s="11"/>
      <c r="BC732" s="11"/>
      <c r="BD732" s="11"/>
      <c r="BE732" s="11"/>
      <c r="BF732" s="11"/>
      <c r="BG732" s="11"/>
      <c r="BH732" s="11"/>
      <c r="BI732" s="11"/>
      <c r="BJ732" s="11"/>
      <c r="BK732" s="11"/>
    </row>
    <row r="733" spans="2:63">
      <c r="B733" s="11"/>
      <c r="C733" s="11"/>
      <c r="D733" s="11"/>
      <c r="E733" s="11"/>
      <c r="F733" s="11"/>
      <c r="G733" s="11"/>
      <c r="H733" s="11"/>
      <c r="I733" s="100"/>
      <c r="BA733" s="11"/>
      <c r="BB733" s="11"/>
      <c r="BC733" s="11"/>
      <c r="BD733" s="11"/>
      <c r="BE733" s="11"/>
      <c r="BF733" s="11"/>
      <c r="BG733" s="11"/>
      <c r="BH733" s="11"/>
      <c r="BI733" s="11"/>
      <c r="BJ733" s="11"/>
      <c r="BK733" s="11"/>
    </row>
    <row r="734" spans="2:63">
      <c r="B734" s="11"/>
      <c r="C734" s="11"/>
      <c r="D734" s="11"/>
      <c r="E734" s="11"/>
      <c r="F734" s="11"/>
      <c r="G734" s="11"/>
      <c r="H734" s="11"/>
      <c r="I734" s="100"/>
      <c r="BA734" s="11"/>
      <c r="BB734" s="11"/>
      <c r="BC734" s="11"/>
      <c r="BD734" s="11"/>
      <c r="BE734" s="11"/>
      <c r="BF734" s="11"/>
      <c r="BG734" s="11"/>
      <c r="BH734" s="11"/>
      <c r="BI734" s="11"/>
      <c r="BJ734" s="11"/>
      <c r="BK734" s="11"/>
    </row>
    <row r="735" spans="2:63">
      <c r="B735" s="11"/>
      <c r="C735" s="11"/>
      <c r="D735" s="11"/>
      <c r="E735" s="11"/>
      <c r="F735" s="11"/>
      <c r="G735" s="11"/>
      <c r="H735" s="11"/>
      <c r="I735" s="100"/>
      <c r="BA735" s="11"/>
      <c r="BB735" s="11"/>
      <c r="BC735" s="11"/>
      <c r="BD735" s="11"/>
      <c r="BE735" s="11"/>
      <c r="BF735" s="11"/>
      <c r="BG735" s="11"/>
      <c r="BH735" s="11"/>
      <c r="BI735" s="11"/>
      <c r="BJ735" s="11"/>
      <c r="BK735" s="11"/>
    </row>
    <row r="736" spans="2:63">
      <c r="B736" s="11"/>
      <c r="C736" s="11"/>
      <c r="D736" s="11"/>
      <c r="E736" s="11"/>
      <c r="F736" s="11"/>
      <c r="G736" s="11"/>
      <c r="H736" s="11"/>
      <c r="I736" s="100"/>
      <c r="BA736" s="11"/>
      <c r="BB736" s="11"/>
      <c r="BC736" s="11"/>
      <c r="BD736" s="11"/>
      <c r="BE736" s="11"/>
      <c r="BF736" s="11"/>
      <c r="BG736" s="11"/>
      <c r="BH736" s="11"/>
      <c r="BI736" s="11"/>
      <c r="BJ736" s="11"/>
      <c r="BK736" s="11"/>
    </row>
    <row r="737" spans="2:63">
      <c r="B737" s="11"/>
      <c r="C737" s="11"/>
      <c r="D737" s="11"/>
      <c r="E737" s="11"/>
      <c r="F737" s="11"/>
      <c r="G737" s="11"/>
      <c r="H737" s="11"/>
      <c r="I737" s="100"/>
      <c r="BA737" s="11"/>
      <c r="BB737" s="11"/>
      <c r="BC737" s="11"/>
      <c r="BD737" s="11"/>
      <c r="BE737" s="11"/>
      <c r="BF737" s="11"/>
      <c r="BG737" s="11"/>
      <c r="BH737" s="11"/>
      <c r="BI737" s="11"/>
      <c r="BJ737" s="11"/>
      <c r="BK737" s="11"/>
    </row>
    <row r="738" spans="2:63">
      <c r="B738" s="11"/>
      <c r="C738" s="11"/>
      <c r="D738" s="11"/>
      <c r="E738" s="11"/>
      <c r="F738" s="11"/>
      <c r="G738" s="11"/>
      <c r="H738" s="11"/>
      <c r="I738" s="100"/>
      <c r="BA738" s="11"/>
      <c r="BB738" s="11"/>
      <c r="BC738" s="11"/>
      <c r="BD738" s="11"/>
      <c r="BE738" s="11"/>
      <c r="BF738" s="11"/>
      <c r="BG738" s="11"/>
      <c r="BH738" s="11"/>
      <c r="BI738" s="11"/>
      <c r="BJ738" s="11"/>
      <c r="BK738" s="11"/>
    </row>
    <row r="739" spans="2:63">
      <c r="B739" s="11"/>
      <c r="C739" s="11"/>
      <c r="D739" s="11"/>
      <c r="E739" s="11"/>
      <c r="F739" s="11"/>
      <c r="G739" s="11"/>
      <c r="H739" s="11"/>
      <c r="I739" s="100"/>
      <c r="BA739" s="11"/>
      <c r="BB739" s="11"/>
      <c r="BC739" s="11"/>
      <c r="BD739" s="11"/>
      <c r="BE739" s="11"/>
      <c r="BF739" s="11"/>
      <c r="BG739" s="11"/>
      <c r="BH739" s="11"/>
      <c r="BI739" s="11"/>
      <c r="BJ739" s="11"/>
      <c r="BK739" s="11"/>
    </row>
    <row r="740" spans="2:63">
      <c r="B740" s="11"/>
      <c r="C740" s="11"/>
      <c r="D740" s="11"/>
      <c r="E740" s="11"/>
      <c r="F740" s="11"/>
      <c r="G740" s="11"/>
      <c r="H740" s="11"/>
      <c r="I740" s="100"/>
      <c r="BA740" s="11"/>
      <c r="BB740" s="11"/>
      <c r="BC740" s="11"/>
      <c r="BD740" s="11"/>
      <c r="BE740" s="11"/>
      <c r="BF740" s="11"/>
      <c r="BG740" s="11"/>
      <c r="BH740" s="11"/>
      <c r="BI740" s="11"/>
      <c r="BJ740" s="11"/>
      <c r="BK740" s="11"/>
    </row>
    <row r="741" spans="2:63">
      <c r="B741" s="11"/>
      <c r="C741" s="11"/>
      <c r="D741" s="11"/>
      <c r="E741" s="11"/>
      <c r="F741" s="11"/>
      <c r="G741" s="11"/>
      <c r="H741" s="11"/>
      <c r="I741" s="100"/>
      <c r="BA741" s="11"/>
      <c r="BB741" s="11"/>
      <c r="BC741" s="11"/>
      <c r="BD741" s="11"/>
      <c r="BE741" s="11"/>
      <c r="BF741" s="11"/>
      <c r="BG741" s="11"/>
      <c r="BH741" s="11"/>
      <c r="BI741" s="11"/>
      <c r="BJ741" s="11"/>
      <c r="BK741" s="11"/>
    </row>
    <row r="742" spans="2:63">
      <c r="B742" s="11"/>
      <c r="C742" s="11"/>
      <c r="D742" s="11"/>
      <c r="E742" s="11"/>
      <c r="F742" s="11"/>
      <c r="G742" s="11"/>
      <c r="H742" s="11"/>
      <c r="I742" s="100"/>
      <c r="BA742" s="11"/>
      <c r="BB742" s="11"/>
      <c r="BC742" s="11"/>
      <c r="BD742" s="11"/>
      <c r="BE742" s="11"/>
      <c r="BF742" s="11"/>
      <c r="BG742" s="11"/>
      <c r="BH742" s="11"/>
      <c r="BI742" s="11"/>
      <c r="BJ742" s="11"/>
      <c r="BK742" s="11"/>
    </row>
    <row r="743" spans="2:63">
      <c r="B743" s="11"/>
      <c r="C743" s="11"/>
      <c r="D743" s="11"/>
      <c r="E743" s="11"/>
      <c r="F743" s="11"/>
      <c r="G743" s="11"/>
      <c r="H743" s="11"/>
      <c r="I743" s="100"/>
      <c r="BA743" s="11"/>
      <c r="BB743" s="11"/>
      <c r="BC743" s="11"/>
      <c r="BD743" s="11"/>
      <c r="BE743" s="11"/>
      <c r="BF743" s="11"/>
      <c r="BG743" s="11"/>
      <c r="BH743" s="11"/>
      <c r="BI743" s="11"/>
      <c r="BJ743" s="11"/>
      <c r="BK743" s="11"/>
    </row>
    <row r="744" spans="2:63">
      <c r="B744" s="11"/>
      <c r="C744" s="11"/>
      <c r="D744" s="11"/>
      <c r="E744" s="11"/>
      <c r="F744" s="11"/>
      <c r="G744" s="11"/>
      <c r="H744" s="11"/>
      <c r="I744" s="100"/>
      <c r="BA744" s="11"/>
      <c r="BB744" s="11"/>
      <c r="BC744" s="11"/>
      <c r="BD744" s="11"/>
      <c r="BE744" s="11"/>
      <c r="BF744" s="11"/>
      <c r="BG744" s="11"/>
      <c r="BH744" s="11"/>
      <c r="BI744" s="11"/>
      <c r="BJ744" s="11"/>
      <c r="BK744" s="11"/>
    </row>
    <row r="745" spans="2:63">
      <c r="B745" s="11"/>
      <c r="C745" s="11"/>
      <c r="D745" s="11"/>
      <c r="E745" s="11"/>
      <c r="F745" s="11"/>
      <c r="G745" s="11"/>
      <c r="H745" s="11"/>
      <c r="I745" s="100"/>
      <c r="BA745" s="11"/>
      <c r="BB745" s="11"/>
      <c r="BC745" s="11"/>
      <c r="BD745" s="11"/>
      <c r="BE745" s="11"/>
      <c r="BF745" s="11"/>
      <c r="BG745" s="11"/>
      <c r="BH745" s="11"/>
      <c r="BI745" s="11"/>
      <c r="BJ745" s="11"/>
      <c r="BK745" s="11"/>
    </row>
    <row r="746" spans="2:63">
      <c r="B746" s="11"/>
      <c r="C746" s="11"/>
      <c r="D746" s="11"/>
      <c r="E746" s="11"/>
      <c r="F746" s="11"/>
      <c r="G746" s="11"/>
      <c r="H746" s="11"/>
      <c r="I746" s="100"/>
      <c r="BA746" s="11"/>
      <c r="BB746" s="11"/>
      <c r="BC746" s="11"/>
      <c r="BD746" s="11"/>
      <c r="BE746" s="11"/>
      <c r="BF746" s="11"/>
      <c r="BG746" s="11"/>
      <c r="BH746" s="11"/>
      <c r="BI746" s="11"/>
      <c r="BJ746" s="11"/>
      <c r="BK746" s="11"/>
    </row>
    <row r="747" spans="2:63">
      <c r="B747" s="11"/>
      <c r="C747" s="11"/>
      <c r="D747" s="11"/>
      <c r="E747" s="11"/>
      <c r="F747" s="11"/>
      <c r="G747" s="11"/>
      <c r="H747" s="11"/>
      <c r="I747" s="100"/>
      <c r="BA747" s="11"/>
      <c r="BB747" s="11"/>
      <c r="BC747" s="11"/>
      <c r="BD747" s="11"/>
      <c r="BE747" s="11"/>
      <c r="BF747" s="11"/>
      <c r="BG747" s="11"/>
      <c r="BH747" s="11"/>
      <c r="BI747" s="11"/>
      <c r="BJ747" s="11"/>
      <c r="BK747" s="11"/>
    </row>
    <row r="748" spans="2:63">
      <c r="B748" s="11"/>
      <c r="C748" s="11"/>
      <c r="D748" s="11"/>
      <c r="E748" s="11"/>
      <c r="F748" s="11"/>
      <c r="G748" s="11"/>
      <c r="H748" s="11"/>
      <c r="I748" s="100"/>
      <c r="BA748" s="11"/>
      <c r="BB748" s="11"/>
      <c r="BC748" s="11"/>
      <c r="BD748" s="11"/>
      <c r="BE748" s="11"/>
      <c r="BF748" s="11"/>
      <c r="BG748" s="11"/>
      <c r="BH748" s="11"/>
      <c r="BI748" s="11"/>
      <c r="BJ748" s="11"/>
      <c r="BK748" s="11"/>
    </row>
    <row r="749" spans="2:63">
      <c r="B749" s="11"/>
      <c r="C749" s="11"/>
      <c r="D749" s="11"/>
      <c r="E749" s="11"/>
      <c r="F749" s="11"/>
      <c r="G749" s="11"/>
      <c r="H749" s="11"/>
      <c r="I749" s="100"/>
      <c r="BA749" s="11"/>
      <c r="BB749" s="11"/>
      <c r="BC749" s="11"/>
      <c r="BD749" s="11"/>
      <c r="BE749" s="11"/>
      <c r="BF749" s="11"/>
      <c r="BG749" s="11"/>
      <c r="BH749" s="11"/>
      <c r="BI749" s="11"/>
      <c r="BJ749" s="11"/>
      <c r="BK749" s="11"/>
    </row>
    <row r="750" spans="2:63">
      <c r="B750" s="11"/>
      <c r="C750" s="11"/>
      <c r="D750" s="11"/>
      <c r="E750" s="11"/>
      <c r="F750" s="11"/>
      <c r="G750" s="11"/>
      <c r="H750" s="11"/>
      <c r="I750" s="100"/>
      <c r="BA750" s="11"/>
      <c r="BB750" s="11"/>
      <c r="BC750" s="11"/>
      <c r="BD750" s="11"/>
      <c r="BE750" s="11"/>
      <c r="BF750" s="11"/>
      <c r="BG750" s="11"/>
      <c r="BH750" s="11"/>
      <c r="BI750" s="11"/>
      <c r="BJ750" s="11"/>
      <c r="BK750" s="11"/>
    </row>
    <row r="751" spans="2:63">
      <c r="B751" s="11"/>
      <c r="C751" s="11"/>
      <c r="D751" s="11"/>
      <c r="E751" s="11"/>
      <c r="F751" s="11"/>
      <c r="G751" s="11"/>
      <c r="H751" s="11"/>
      <c r="I751" s="100"/>
      <c r="BA751" s="11"/>
      <c r="BB751" s="11"/>
      <c r="BC751" s="11"/>
      <c r="BD751" s="11"/>
      <c r="BE751" s="11"/>
      <c r="BF751" s="11"/>
      <c r="BG751" s="11"/>
      <c r="BH751" s="11"/>
      <c r="BI751" s="11"/>
      <c r="BJ751" s="11"/>
      <c r="BK751" s="11"/>
    </row>
    <row r="752" spans="2:63">
      <c r="B752" s="11"/>
      <c r="C752" s="11"/>
      <c r="D752" s="11"/>
      <c r="E752" s="11"/>
      <c r="F752" s="11"/>
      <c r="G752" s="11"/>
      <c r="H752" s="11"/>
      <c r="I752" s="100"/>
      <c r="BA752" s="11"/>
      <c r="BB752" s="11"/>
      <c r="BC752" s="11"/>
      <c r="BD752" s="11"/>
      <c r="BE752" s="11"/>
      <c r="BF752" s="11"/>
      <c r="BG752" s="11"/>
      <c r="BH752" s="11"/>
      <c r="BI752" s="11"/>
      <c r="BJ752" s="11"/>
      <c r="BK752" s="11"/>
    </row>
    <row r="753" spans="2:63">
      <c r="B753" s="11"/>
      <c r="C753" s="11"/>
      <c r="D753" s="11"/>
      <c r="E753" s="11"/>
      <c r="F753" s="11"/>
      <c r="G753" s="11"/>
      <c r="H753" s="11"/>
      <c r="I753" s="100"/>
      <c r="BA753" s="11"/>
      <c r="BB753" s="11"/>
      <c r="BC753" s="11"/>
      <c r="BD753" s="11"/>
      <c r="BE753" s="11"/>
      <c r="BF753" s="11"/>
      <c r="BG753" s="11"/>
      <c r="BH753" s="11"/>
      <c r="BI753" s="11"/>
      <c r="BJ753" s="11"/>
      <c r="BK753" s="11"/>
    </row>
    <row r="754" spans="2:63">
      <c r="B754" s="11"/>
      <c r="C754" s="11"/>
      <c r="D754" s="11"/>
      <c r="E754" s="11"/>
      <c r="F754" s="11"/>
      <c r="G754" s="11"/>
      <c r="H754" s="11"/>
      <c r="I754" s="100"/>
      <c r="BA754" s="11"/>
      <c r="BB754" s="11"/>
      <c r="BC754" s="11"/>
      <c r="BD754" s="11"/>
      <c r="BE754" s="11"/>
      <c r="BF754" s="11"/>
      <c r="BG754" s="11"/>
      <c r="BH754" s="11"/>
      <c r="BI754" s="11"/>
      <c r="BJ754" s="11"/>
      <c r="BK754" s="11"/>
    </row>
    <row r="755" spans="2:63">
      <c r="B755" s="11"/>
      <c r="C755" s="11"/>
      <c r="D755" s="11"/>
      <c r="E755" s="11"/>
      <c r="F755" s="11"/>
      <c r="G755" s="11"/>
      <c r="H755" s="11"/>
      <c r="I755" s="100"/>
      <c r="BA755" s="11"/>
      <c r="BB755" s="11"/>
      <c r="BC755" s="11"/>
      <c r="BD755" s="11"/>
      <c r="BE755" s="11"/>
      <c r="BF755" s="11"/>
      <c r="BG755" s="11"/>
      <c r="BH755" s="11"/>
      <c r="BI755" s="11"/>
      <c r="BJ755" s="11"/>
      <c r="BK755" s="11"/>
    </row>
    <row r="756" spans="2:63">
      <c r="B756" s="11"/>
      <c r="C756" s="11"/>
      <c r="D756" s="11"/>
      <c r="E756" s="11"/>
      <c r="F756" s="11"/>
      <c r="G756" s="11"/>
      <c r="H756" s="11"/>
      <c r="I756" s="100"/>
      <c r="BA756" s="11"/>
      <c r="BB756" s="11"/>
      <c r="BC756" s="11"/>
      <c r="BD756" s="11"/>
      <c r="BE756" s="11"/>
      <c r="BF756" s="11"/>
      <c r="BG756" s="11"/>
      <c r="BH756" s="11"/>
      <c r="BI756" s="11"/>
      <c r="BJ756" s="11"/>
      <c r="BK756" s="11"/>
    </row>
    <row r="757" spans="2:63">
      <c r="B757" s="11"/>
      <c r="C757" s="11"/>
      <c r="D757" s="11"/>
      <c r="E757" s="11"/>
      <c r="F757" s="11"/>
      <c r="G757" s="11"/>
      <c r="H757" s="11"/>
      <c r="I757" s="100"/>
      <c r="BA757" s="11"/>
      <c r="BB757" s="11"/>
      <c r="BC757" s="11"/>
      <c r="BD757" s="11"/>
      <c r="BE757" s="11"/>
      <c r="BF757" s="11"/>
      <c r="BG757" s="11"/>
      <c r="BH757" s="11"/>
      <c r="BI757" s="11"/>
      <c r="BJ757" s="11"/>
      <c r="BK757" s="11"/>
    </row>
    <row r="758" spans="2:63">
      <c r="B758" s="11"/>
      <c r="C758" s="11"/>
      <c r="D758" s="11"/>
      <c r="E758" s="11"/>
      <c r="F758" s="11"/>
      <c r="G758" s="11"/>
      <c r="H758" s="11"/>
      <c r="I758" s="100"/>
      <c r="BA758" s="11"/>
      <c r="BB758" s="11"/>
      <c r="BC758" s="11"/>
      <c r="BD758" s="11"/>
      <c r="BE758" s="11"/>
      <c r="BF758" s="11"/>
      <c r="BG758" s="11"/>
      <c r="BH758" s="11"/>
      <c r="BI758" s="11"/>
      <c r="BJ758" s="11"/>
      <c r="BK758" s="11"/>
    </row>
    <row r="759" spans="2:63">
      <c r="B759" s="11"/>
      <c r="C759" s="11"/>
      <c r="D759" s="11"/>
      <c r="E759" s="11"/>
      <c r="F759" s="11"/>
      <c r="G759" s="11"/>
      <c r="H759" s="11"/>
      <c r="I759" s="100"/>
      <c r="BA759" s="11"/>
      <c r="BB759" s="11"/>
      <c r="BC759" s="11"/>
      <c r="BD759" s="11"/>
      <c r="BE759" s="11"/>
      <c r="BF759" s="11"/>
      <c r="BG759" s="11"/>
      <c r="BH759" s="11"/>
      <c r="BI759" s="11"/>
      <c r="BJ759" s="11"/>
      <c r="BK759" s="11"/>
    </row>
    <row r="760" spans="2:63">
      <c r="B760" s="11"/>
      <c r="C760" s="11"/>
      <c r="D760" s="11"/>
      <c r="E760" s="11"/>
      <c r="F760" s="11"/>
      <c r="G760" s="11"/>
      <c r="H760" s="11"/>
      <c r="I760" s="100"/>
      <c r="BA760" s="11"/>
      <c r="BB760" s="11"/>
      <c r="BC760" s="11"/>
      <c r="BD760" s="11"/>
      <c r="BE760" s="11"/>
      <c r="BF760" s="11"/>
      <c r="BG760" s="11"/>
      <c r="BH760" s="11"/>
      <c r="BI760" s="11"/>
      <c r="BJ760" s="11"/>
      <c r="BK760" s="11"/>
    </row>
    <row r="761" spans="2:63">
      <c r="B761" s="11"/>
      <c r="C761" s="11"/>
      <c r="D761" s="11"/>
      <c r="E761" s="11"/>
      <c r="F761" s="11"/>
      <c r="G761" s="11"/>
      <c r="H761" s="11"/>
      <c r="I761" s="100"/>
      <c r="BA761" s="11"/>
      <c r="BB761" s="11"/>
      <c r="BC761" s="11"/>
      <c r="BD761" s="11"/>
      <c r="BE761" s="11"/>
      <c r="BF761" s="11"/>
      <c r="BG761" s="11"/>
      <c r="BH761" s="11"/>
      <c r="BI761" s="11"/>
      <c r="BJ761" s="11"/>
      <c r="BK761" s="11"/>
    </row>
    <row r="762" spans="2:63">
      <c r="B762" s="11"/>
      <c r="C762" s="11"/>
      <c r="D762" s="11"/>
      <c r="E762" s="11"/>
      <c r="F762" s="11"/>
      <c r="G762" s="11"/>
      <c r="H762" s="11"/>
      <c r="I762" s="100"/>
      <c r="BA762" s="11"/>
      <c r="BB762" s="11"/>
      <c r="BC762" s="11"/>
      <c r="BD762" s="11"/>
      <c r="BE762" s="11"/>
      <c r="BF762" s="11"/>
      <c r="BG762" s="11"/>
      <c r="BH762" s="11"/>
      <c r="BI762" s="11"/>
      <c r="BJ762" s="11"/>
      <c r="BK762" s="11"/>
    </row>
    <row r="763" spans="2:63">
      <c r="B763" s="11"/>
      <c r="C763" s="11"/>
      <c r="D763" s="11"/>
      <c r="E763" s="11"/>
      <c r="F763" s="11"/>
      <c r="G763" s="11"/>
      <c r="H763" s="11"/>
      <c r="I763" s="100"/>
      <c r="BA763" s="11"/>
      <c r="BB763" s="11"/>
      <c r="BC763" s="11"/>
      <c r="BD763" s="11"/>
      <c r="BE763" s="11"/>
      <c r="BF763" s="11"/>
      <c r="BG763" s="11"/>
      <c r="BH763" s="11"/>
      <c r="BI763" s="11"/>
      <c r="BJ763" s="11"/>
      <c r="BK763" s="11"/>
    </row>
    <row r="764" spans="2:63">
      <c r="B764" s="11"/>
      <c r="C764" s="11"/>
      <c r="D764" s="11"/>
      <c r="E764" s="11"/>
      <c r="F764" s="11"/>
      <c r="G764" s="11"/>
      <c r="H764" s="11"/>
      <c r="I764" s="100"/>
      <c r="BA764" s="11"/>
      <c r="BB764" s="11"/>
      <c r="BC764" s="11"/>
      <c r="BD764" s="11"/>
      <c r="BE764" s="11"/>
      <c r="BF764" s="11"/>
      <c r="BG764" s="11"/>
      <c r="BH764" s="11"/>
      <c r="BI764" s="11"/>
      <c r="BJ764" s="11"/>
      <c r="BK764" s="11"/>
    </row>
    <row r="765" spans="2:63">
      <c r="B765" s="11"/>
      <c r="C765" s="11"/>
      <c r="D765" s="11"/>
      <c r="E765" s="11"/>
      <c r="F765" s="11"/>
      <c r="G765" s="11"/>
      <c r="H765" s="11"/>
      <c r="I765" s="100"/>
      <c r="BA765" s="11"/>
      <c r="BB765" s="11"/>
      <c r="BC765" s="11"/>
      <c r="BD765" s="11"/>
      <c r="BE765" s="11"/>
      <c r="BF765" s="11"/>
      <c r="BG765" s="11"/>
      <c r="BH765" s="11"/>
      <c r="BI765" s="11"/>
      <c r="BJ765" s="11"/>
      <c r="BK765" s="11"/>
    </row>
    <row r="766" spans="2:63">
      <c r="B766" s="11"/>
      <c r="C766" s="11"/>
      <c r="D766" s="11"/>
      <c r="E766" s="11"/>
      <c r="F766" s="11"/>
      <c r="G766" s="11"/>
      <c r="H766" s="11"/>
      <c r="I766" s="100"/>
      <c r="BA766" s="11"/>
      <c r="BB766" s="11"/>
      <c r="BC766" s="11"/>
      <c r="BD766" s="11"/>
      <c r="BE766" s="11"/>
      <c r="BF766" s="11"/>
      <c r="BG766" s="11"/>
      <c r="BH766" s="11"/>
      <c r="BI766" s="11"/>
      <c r="BJ766" s="11"/>
      <c r="BK766" s="11"/>
    </row>
    <row r="767" spans="2:63">
      <c r="B767" s="11"/>
      <c r="C767" s="11"/>
      <c r="D767" s="11"/>
      <c r="E767" s="11"/>
      <c r="F767" s="11"/>
      <c r="G767" s="11"/>
      <c r="H767" s="11"/>
      <c r="I767" s="100"/>
      <c r="BA767" s="11"/>
      <c r="BB767" s="11"/>
      <c r="BC767" s="11"/>
      <c r="BD767" s="11"/>
      <c r="BE767" s="11"/>
      <c r="BF767" s="11"/>
      <c r="BG767" s="11"/>
      <c r="BH767" s="11"/>
      <c r="BI767" s="11"/>
      <c r="BJ767" s="11"/>
      <c r="BK767" s="11"/>
    </row>
    <row r="768" spans="2:63">
      <c r="B768" s="11"/>
      <c r="C768" s="11"/>
      <c r="D768" s="11"/>
      <c r="E768" s="11"/>
      <c r="F768" s="11"/>
      <c r="G768" s="11"/>
      <c r="H768" s="11"/>
      <c r="I768" s="100"/>
      <c r="BA768" s="11"/>
      <c r="BB768" s="11"/>
      <c r="BC768" s="11"/>
      <c r="BD768" s="11"/>
      <c r="BE768" s="11"/>
      <c r="BF768" s="11"/>
      <c r="BG768" s="11"/>
      <c r="BH768" s="11"/>
      <c r="BI768" s="11"/>
      <c r="BJ768" s="11"/>
      <c r="BK768" s="11"/>
    </row>
    <row r="769" spans="2:63">
      <c r="B769" s="11"/>
      <c r="C769" s="11"/>
      <c r="D769" s="11"/>
      <c r="E769" s="11"/>
      <c r="F769" s="11"/>
      <c r="G769" s="11"/>
      <c r="H769" s="11"/>
      <c r="I769" s="100"/>
      <c r="BA769" s="11"/>
      <c r="BB769" s="11"/>
      <c r="BC769" s="11"/>
      <c r="BD769" s="11"/>
      <c r="BE769" s="11"/>
      <c r="BF769" s="11"/>
      <c r="BG769" s="11"/>
      <c r="BH769" s="11"/>
      <c r="BI769" s="11"/>
      <c r="BJ769" s="11"/>
      <c r="BK769" s="11"/>
    </row>
    <row r="770" spans="2:63">
      <c r="B770" s="11"/>
      <c r="C770" s="11"/>
      <c r="D770" s="11"/>
      <c r="E770" s="11"/>
      <c r="F770" s="11"/>
      <c r="G770" s="11"/>
      <c r="H770" s="11"/>
      <c r="I770" s="100"/>
      <c r="BA770" s="11"/>
      <c r="BB770" s="11"/>
      <c r="BC770" s="11"/>
      <c r="BD770" s="11"/>
      <c r="BE770" s="11"/>
      <c r="BF770" s="11"/>
      <c r="BG770" s="11"/>
      <c r="BH770" s="11"/>
      <c r="BI770" s="11"/>
      <c r="BJ770" s="11"/>
      <c r="BK770" s="11"/>
    </row>
    <row r="771" spans="2:63">
      <c r="B771" s="11"/>
      <c r="C771" s="11"/>
      <c r="D771" s="11"/>
      <c r="E771" s="11"/>
      <c r="F771" s="11"/>
      <c r="G771" s="11"/>
      <c r="H771" s="11"/>
      <c r="I771" s="100"/>
      <c r="BA771" s="11"/>
      <c r="BB771" s="11"/>
      <c r="BC771" s="11"/>
      <c r="BD771" s="11"/>
      <c r="BE771" s="11"/>
      <c r="BF771" s="11"/>
      <c r="BG771" s="11"/>
      <c r="BH771" s="11"/>
      <c r="BI771" s="11"/>
      <c r="BJ771" s="11"/>
      <c r="BK771" s="11"/>
    </row>
    <row r="772" spans="2:63">
      <c r="B772" s="11"/>
      <c r="C772" s="11"/>
      <c r="D772" s="11"/>
      <c r="E772" s="11"/>
      <c r="F772" s="11"/>
      <c r="G772" s="11"/>
      <c r="H772" s="11"/>
      <c r="I772" s="100"/>
      <c r="BA772" s="11"/>
      <c r="BB772" s="11"/>
      <c r="BC772" s="11"/>
      <c r="BD772" s="11"/>
      <c r="BE772" s="11"/>
      <c r="BF772" s="11"/>
      <c r="BG772" s="11"/>
      <c r="BH772" s="11"/>
      <c r="BI772" s="11"/>
      <c r="BJ772" s="11"/>
      <c r="BK772" s="11"/>
    </row>
    <row r="773" spans="2:63">
      <c r="B773" s="11"/>
      <c r="C773" s="11"/>
      <c r="D773" s="11"/>
      <c r="E773" s="11"/>
      <c r="F773" s="11"/>
      <c r="G773" s="11"/>
      <c r="H773" s="11"/>
      <c r="I773" s="100"/>
      <c r="BA773" s="11"/>
      <c r="BB773" s="11"/>
      <c r="BC773" s="11"/>
      <c r="BD773" s="11"/>
      <c r="BE773" s="11"/>
      <c r="BF773" s="11"/>
      <c r="BG773" s="11"/>
      <c r="BH773" s="11"/>
      <c r="BI773" s="11"/>
      <c r="BJ773" s="11"/>
      <c r="BK773" s="11"/>
    </row>
    <row r="774" spans="2:63">
      <c r="B774" s="11"/>
      <c r="C774" s="11"/>
      <c r="D774" s="11"/>
      <c r="E774" s="11"/>
      <c r="F774" s="11"/>
      <c r="G774" s="11"/>
      <c r="H774" s="11"/>
      <c r="I774" s="100"/>
      <c r="BA774" s="11"/>
      <c r="BB774" s="11"/>
      <c r="BC774" s="11"/>
      <c r="BD774" s="11"/>
      <c r="BE774" s="11"/>
      <c r="BF774" s="11"/>
      <c r="BG774" s="11"/>
      <c r="BH774" s="11"/>
      <c r="BI774" s="11"/>
      <c r="BJ774" s="11"/>
      <c r="BK774" s="11"/>
    </row>
    <row r="775" spans="2:63">
      <c r="B775" s="11"/>
      <c r="C775" s="11"/>
      <c r="D775" s="11"/>
      <c r="E775" s="11"/>
      <c r="F775" s="11"/>
      <c r="G775" s="11"/>
      <c r="H775" s="11"/>
      <c r="I775" s="100"/>
      <c r="BA775" s="11"/>
      <c r="BB775" s="11"/>
      <c r="BC775" s="11"/>
      <c r="BD775" s="11"/>
      <c r="BE775" s="11"/>
      <c r="BF775" s="11"/>
      <c r="BG775" s="11"/>
      <c r="BH775" s="11"/>
      <c r="BI775" s="11"/>
      <c r="BJ775" s="11"/>
      <c r="BK775" s="11"/>
    </row>
    <row r="776" spans="2:63">
      <c r="B776" s="11"/>
      <c r="C776" s="11"/>
      <c r="D776" s="11"/>
      <c r="E776" s="11"/>
      <c r="F776" s="11"/>
      <c r="G776" s="11"/>
      <c r="H776" s="11"/>
      <c r="I776" s="100"/>
      <c r="BA776" s="11"/>
      <c r="BB776" s="11"/>
      <c r="BC776" s="11"/>
      <c r="BD776" s="11"/>
      <c r="BE776" s="11"/>
      <c r="BF776" s="11"/>
      <c r="BG776" s="11"/>
      <c r="BH776" s="11"/>
      <c r="BI776" s="11"/>
      <c r="BJ776" s="11"/>
      <c r="BK776" s="11"/>
    </row>
    <row r="777" spans="2:63">
      <c r="B777" s="11"/>
      <c r="C777" s="11"/>
      <c r="D777" s="11"/>
      <c r="E777" s="11"/>
      <c r="F777" s="11"/>
      <c r="G777" s="11"/>
      <c r="H777" s="11"/>
      <c r="I777" s="100"/>
      <c r="BA777" s="11"/>
      <c r="BB777" s="11"/>
      <c r="BC777" s="11"/>
      <c r="BD777" s="11"/>
      <c r="BE777" s="11"/>
      <c r="BF777" s="11"/>
      <c r="BG777" s="11"/>
      <c r="BH777" s="11"/>
      <c r="BI777" s="11"/>
      <c r="BJ777" s="11"/>
      <c r="BK777" s="11"/>
    </row>
    <row r="778" spans="2:63">
      <c r="B778" s="11"/>
      <c r="C778" s="11"/>
      <c r="D778" s="11"/>
      <c r="E778" s="11"/>
      <c r="F778" s="11"/>
      <c r="G778" s="11"/>
      <c r="H778" s="11"/>
      <c r="I778" s="100"/>
      <c r="BA778" s="11"/>
      <c r="BB778" s="11"/>
      <c r="BC778" s="11"/>
      <c r="BD778" s="11"/>
      <c r="BE778" s="11"/>
      <c r="BF778" s="11"/>
      <c r="BG778" s="11"/>
      <c r="BH778" s="11"/>
      <c r="BI778" s="11"/>
      <c r="BJ778" s="11"/>
      <c r="BK778" s="11"/>
    </row>
    <row r="779" spans="2:63">
      <c r="B779" s="11"/>
      <c r="C779" s="11"/>
      <c r="D779" s="11"/>
      <c r="E779" s="11"/>
      <c r="F779" s="11"/>
      <c r="G779" s="11"/>
      <c r="H779" s="11"/>
      <c r="I779" s="100"/>
      <c r="BA779" s="11"/>
      <c r="BB779" s="11"/>
      <c r="BC779" s="11"/>
      <c r="BD779" s="11"/>
      <c r="BE779" s="11"/>
      <c r="BF779" s="11"/>
      <c r="BG779" s="11"/>
      <c r="BH779" s="11"/>
      <c r="BI779" s="11"/>
      <c r="BJ779" s="11"/>
      <c r="BK779" s="11"/>
    </row>
    <row r="780" spans="2:63">
      <c r="B780" s="11"/>
      <c r="C780" s="11"/>
      <c r="D780" s="11"/>
      <c r="E780" s="11"/>
      <c r="F780" s="11"/>
      <c r="G780" s="11"/>
      <c r="H780" s="11"/>
      <c r="I780" s="100"/>
      <c r="BA780" s="11"/>
      <c r="BB780" s="11"/>
      <c r="BC780" s="11"/>
      <c r="BD780" s="11"/>
      <c r="BE780" s="11"/>
      <c r="BF780" s="11"/>
      <c r="BG780" s="11"/>
      <c r="BH780" s="11"/>
      <c r="BI780" s="11"/>
      <c r="BJ780" s="11"/>
      <c r="BK780" s="11"/>
    </row>
    <row r="781" spans="2:63">
      <c r="B781" s="11"/>
      <c r="C781" s="11"/>
      <c r="D781" s="11"/>
      <c r="E781" s="11"/>
      <c r="F781" s="11"/>
      <c r="G781" s="11"/>
      <c r="H781" s="11"/>
      <c r="I781" s="100"/>
      <c r="BA781" s="11"/>
      <c r="BB781" s="11"/>
      <c r="BC781" s="11"/>
      <c r="BD781" s="11"/>
      <c r="BE781" s="11"/>
      <c r="BF781" s="11"/>
      <c r="BG781" s="11"/>
      <c r="BH781" s="11"/>
      <c r="BI781" s="11"/>
      <c r="BJ781" s="11"/>
      <c r="BK781" s="11"/>
    </row>
    <row r="782" spans="2:63">
      <c r="B782" s="11"/>
      <c r="C782" s="11"/>
      <c r="D782" s="11"/>
      <c r="E782" s="11"/>
      <c r="F782" s="11"/>
      <c r="G782" s="11"/>
      <c r="H782" s="11"/>
      <c r="I782" s="100"/>
      <c r="BA782" s="11"/>
      <c r="BB782" s="11"/>
      <c r="BC782" s="11"/>
      <c r="BD782" s="11"/>
      <c r="BE782" s="11"/>
      <c r="BF782" s="11"/>
      <c r="BG782" s="11"/>
      <c r="BH782" s="11"/>
      <c r="BI782" s="11"/>
      <c r="BJ782" s="11"/>
      <c r="BK782" s="11"/>
    </row>
    <row r="783" spans="2:63">
      <c r="B783" s="11"/>
      <c r="C783" s="11"/>
      <c r="D783" s="11"/>
      <c r="E783" s="11"/>
      <c r="F783" s="11"/>
      <c r="G783" s="11"/>
      <c r="H783" s="11"/>
      <c r="I783" s="100"/>
      <c r="BA783" s="11"/>
      <c r="BB783" s="11"/>
      <c r="BC783" s="11"/>
      <c r="BD783" s="11"/>
      <c r="BE783" s="11"/>
      <c r="BF783" s="11"/>
      <c r="BG783" s="11"/>
      <c r="BH783" s="11"/>
      <c r="BI783" s="11"/>
      <c r="BJ783" s="11"/>
      <c r="BK783" s="11"/>
    </row>
    <row r="784" spans="2:63">
      <c r="B784" s="11"/>
      <c r="C784" s="11"/>
      <c r="D784" s="11"/>
      <c r="E784" s="11"/>
      <c r="F784" s="11"/>
      <c r="G784" s="11"/>
      <c r="H784" s="11"/>
      <c r="I784" s="100"/>
      <c r="BA784" s="11"/>
      <c r="BB784" s="11"/>
      <c r="BC784" s="11"/>
      <c r="BD784" s="11"/>
      <c r="BE784" s="11"/>
      <c r="BF784" s="11"/>
      <c r="BG784" s="11"/>
      <c r="BH784" s="11"/>
      <c r="BI784" s="11"/>
      <c r="BJ784" s="11"/>
      <c r="BK784" s="11"/>
    </row>
    <row r="785" spans="2:63">
      <c r="B785" s="11"/>
      <c r="C785" s="11"/>
      <c r="D785" s="11"/>
      <c r="E785" s="11"/>
      <c r="F785" s="11"/>
      <c r="G785" s="11"/>
      <c r="H785" s="11"/>
      <c r="I785" s="100"/>
      <c r="BA785" s="11"/>
      <c r="BB785" s="11"/>
      <c r="BC785" s="11"/>
      <c r="BD785" s="11"/>
      <c r="BE785" s="11"/>
      <c r="BF785" s="11"/>
      <c r="BG785" s="11"/>
      <c r="BH785" s="11"/>
      <c r="BI785" s="11"/>
      <c r="BJ785" s="11"/>
      <c r="BK785" s="11"/>
    </row>
    <row r="786" spans="2:63">
      <c r="B786" s="11"/>
      <c r="C786" s="11"/>
      <c r="D786" s="11"/>
      <c r="E786" s="11"/>
      <c r="F786" s="11"/>
      <c r="G786" s="11"/>
      <c r="H786" s="11"/>
      <c r="I786" s="100"/>
      <c r="BA786" s="11"/>
      <c r="BB786" s="11"/>
      <c r="BC786" s="11"/>
      <c r="BD786" s="11"/>
      <c r="BE786" s="11"/>
      <c r="BF786" s="11"/>
      <c r="BG786" s="11"/>
      <c r="BH786" s="11"/>
      <c r="BI786" s="11"/>
      <c r="BJ786" s="11"/>
      <c r="BK786" s="11"/>
    </row>
    <row r="787" spans="2:63">
      <c r="B787" s="11"/>
      <c r="C787" s="11"/>
      <c r="D787" s="11"/>
      <c r="E787" s="11"/>
      <c r="F787" s="11"/>
      <c r="G787" s="11"/>
      <c r="H787" s="11"/>
      <c r="I787" s="100"/>
      <c r="BA787" s="11"/>
      <c r="BB787" s="11"/>
      <c r="BC787" s="11"/>
      <c r="BD787" s="11"/>
      <c r="BE787" s="11"/>
      <c r="BF787" s="11"/>
      <c r="BG787" s="11"/>
      <c r="BH787" s="11"/>
      <c r="BI787" s="11"/>
      <c r="BJ787" s="11"/>
      <c r="BK787" s="11"/>
    </row>
    <row r="788" spans="2:63">
      <c r="B788" s="11"/>
      <c r="C788" s="11"/>
      <c r="D788" s="11"/>
      <c r="E788" s="11"/>
      <c r="F788" s="11"/>
      <c r="G788" s="11"/>
      <c r="H788" s="11"/>
      <c r="I788" s="100"/>
      <c r="BA788" s="11"/>
      <c r="BB788" s="11"/>
      <c r="BC788" s="11"/>
      <c r="BD788" s="11"/>
      <c r="BE788" s="11"/>
      <c r="BF788" s="11"/>
      <c r="BG788" s="11"/>
      <c r="BH788" s="11"/>
      <c r="BI788" s="11"/>
      <c r="BJ788" s="11"/>
      <c r="BK788" s="11"/>
    </row>
    <row r="789" spans="2:63">
      <c r="B789" s="11"/>
      <c r="C789" s="11"/>
      <c r="D789" s="11"/>
      <c r="E789" s="11"/>
      <c r="F789" s="11"/>
      <c r="G789" s="11"/>
      <c r="H789" s="11"/>
      <c r="I789" s="100"/>
      <c r="BA789" s="11"/>
      <c r="BB789" s="11"/>
      <c r="BC789" s="11"/>
      <c r="BD789" s="11"/>
      <c r="BE789" s="11"/>
      <c r="BF789" s="11"/>
      <c r="BG789" s="11"/>
      <c r="BH789" s="11"/>
      <c r="BI789" s="11"/>
      <c r="BJ789" s="11"/>
      <c r="BK789" s="11"/>
    </row>
    <row r="790" spans="2:63">
      <c r="B790" s="11"/>
      <c r="C790" s="11"/>
      <c r="D790" s="11"/>
      <c r="E790" s="11"/>
      <c r="F790" s="11"/>
      <c r="G790" s="11"/>
      <c r="H790" s="11"/>
      <c r="I790" s="100"/>
      <c r="BA790" s="11"/>
      <c r="BB790" s="11"/>
      <c r="BC790" s="11"/>
      <c r="BD790" s="11"/>
      <c r="BE790" s="11"/>
      <c r="BF790" s="11"/>
      <c r="BG790" s="11"/>
      <c r="BH790" s="11"/>
      <c r="BI790" s="11"/>
      <c r="BJ790" s="11"/>
      <c r="BK790" s="11"/>
    </row>
    <row r="791" spans="2:63">
      <c r="B791" s="11"/>
      <c r="C791" s="11"/>
      <c r="D791" s="11"/>
      <c r="E791" s="11"/>
      <c r="F791" s="11"/>
      <c r="G791" s="11"/>
      <c r="H791" s="11"/>
      <c r="I791" s="100"/>
      <c r="BA791" s="11"/>
      <c r="BB791" s="11"/>
      <c r="BC791" s="11"/>
      <c r="BD791" s="11"/>
      <c r="BE791" s="11"/>
      <c r="BF791" s="11"/>
      <c r="BG791" s="11"/>
      <c r="BH791" s="11"/>
      <c r="BI791" s="11"/>
      <c r="BJ791" s="11"/>
      <c r="BK791" s="11"/>
    </row>
    <row r="792" spans="2:63">
      <c r="B792" s="11"/>
      <c r="C792" s="11"/>
      <c r="D792" s="11"/>
      <c r="E792" s="11"/>
      <c r="F792" s="11"/>
      <c r="G792" s="11"/>
      <c r="H792" s="11"/>
      <c r="I792" s="100"/>
      <c r="BA792" s="11"/>
      <c r="BB792" s="11"/>
      <c r="BC792" s="11"/>
      <c r="BD792" s="11"/>
      <c r="BE792" s="11"/>
      <c r="BF792" s="11"/>
      <c r="BG792" s="11"/>
      <c r="BH792" s="11"/>
      <c r="BI792" s="11"/>
      <c r="BJ792" s="11"/>
      <c r="BK792" s="11"/>
    </row>
    <row r="793" spans="2:63">
      <c r="B793" s="11"/>
      <c r="C793" s="11"/>
      <c r="D793" s="11"/>
      <c r="E793" s="11"/>
      <c r="F793" s="11"/>
      <c r="G793" s="11"/>
      <c r="H793" s="11"/>
      <c r="I793" s="100"/>
      <c r="BA793" s="11"/>
      <c r="BB793" s="11"/>
      <c r="BC793" s="11"/>
      <c r="BD793" s="11"/>
      <c r="BE793" s="11"/>
      <c r="BF793" s="11"/>
      <c r="BG793" s="11"/>
      <c r="BH793" s="11"/>
      <c r="BI793" s="11"/>
      <c r="BJ793" s="11"/>
      <c r="BK793" s="11"/>
    </row>
    <row r="794" spans="2:63">
      <c r="B794" s="11"/>
      <c r="C794" s="11"/>
      <c r="D794" s="11"/>
      <c r="E794" s="11"/>
      <c r="F794" s="11"/>
      <c r="G794" s="11"/>
      <c r="H794" s="11"/>
      <c r="I794" s="100"/>
      <c r="BA794" s="11"/>
      <c r="BB794" s="11"/>
      <c r="BC794" s="11"/>
      <c r="BD794" s="11"/>
      <c r="BE794" s="11"/>
      <c r="BF794" s="11"/>
      <c r="BG794" s="11"/>
      <c r="BH794" s="11"/>
      <c r="BI794" s="11"/>
      <c r="BJ794" s="11"/>
      <c r="BK794" s="11"/>
    </row>
    <row r="795" spans="2:63">
      <c r="B795" s="11"/>
      <c r="C795" s="11"/>
      <c r="D795" s="11"/>
      <c r="E795" s="11"/>
      <c r="F795" s="11"/>
      <c r="G795" s="11"/>
      <c r="H795" s="11"/>
      <c r="I795" s="100"/>
      <c r="BA795" s="11"/>
      <c r="BB795" s="11"/>
      <c r="BC795" s="11"/>
      <c r="BD795" s="11"/>
      <c r="BE795" s="11"/>
      <c r="BF795" s="11"/>
      <c r="BG795" s="11"/>
      <c r="BH795" s="11"/>
      <c r="BI795" s="11"/>
      <c r="BJ795" s="11"/>
      <c r="BK795" s="11"/>
    </row>
    <row r="796" spans="2:63">
      <c r="B796" s="11"/>
      <c r="C796" s="11"/>
      <c r="D796" s="11"/>
      <c r="E796" s="11"/>
      <c r="F796" s="11"/>
      <c r="G796" s="11"/>
      <c r="H796" s="11"/>
      <c r="I796" s="100"/>
      <c r="BA796" s="11"/>
      <c r="BB796" s="11"/>
      <c r="BC796" s="11"/>
      <c r="BD796" s="11"/>
      <c r="BE796" s="11"/>
      <c r="BF796" s="11"/>
      <c r="BG796" s="11"/>
      <c r="BH796" s="11"/>
      <c r="BI796" s="11"/>
      <c r="BJ796" s="11"/>
      <c r="BK796" s="11"/>
    </row>
    <row r="797" spans="2:63">
      <c r="B797" s="11"/>
      <c r="C797" s="11"/>
      <c r="D797" s="11"/>
      <c r="E797" s="11"/>
      <c r="F797" s="11"/>
      <c r="G797" s="11"/>
      <c r="H797" s="11"/>
      <c r="I797" s="100"/>
      <c r="BA797" s="11"/>
      <c r="BB797" s="11"/>
      <c r="BC797" s="11"/>
      <c r="BD797" s="11"/>
      <c r="BE797" s="11"/>
      <c r="BF797" s="11"/>
      <c r="BG797" s="11"/>
      <c r="BH797" s="11"/>
      <c r="BI797" s="11"/>
      <c r="BJ797" s="11"/>
      <c r="BK797" s="11"/>
    </row>
    <row r="798" spans="2:63">
      <c r="B798" s="11"/>
      <c r="C798" s="11"/>
      <c r="D798" s="11"/>
      <c r="E798" s="11"/>
      <c r="F798" s="11"/>
      <c r="G798" s="11"/>
      <c r="H798" s="11"/>
      <c r="I798" s="100"/>
      <c r="BA798" s="11"/>
      <c r="BB798" s="11"/>
      <c r="BC798" s="11"/>
      <c r="BD798" s="11"/>
      <c r="BE798" s="11"/>
      <c r="BF798" s="11"/>
      <c r="BG798" s="11"/>
      <c r="BH798" s="11"/>
      <c r="BI798" s="11"/>
      <c r="BJ798" s="11"/>
      <c r="BK798" s="11"/>
    </row>
    <row r="799" spans="2:63">
      <c r="B799" s="11"/>
      <c r="C799" s="11"/>
      <c r="D799" s="11"/>
      <c r="E799" s="11"/>
      <c r="F799" s="11"/>
      <c r="G799" s="11"/>
      <c r="H799" s="11"/>
      <c r="I799" s="100"/>
      <c r="BA799" s="11"/>
      <c r="BB799" s="11"/>
      <c r="BC799" s="11"/>
      <c r="BD799" s="11"/>
      <c r="BE799" s="11"/>
      <c r="BF799" s="11"/>
      <c r="BG799" s="11"/>
      <c r="BH799" s="11"/>
      <c r="BI799" s="11"/>
      <c r="BJ799" s="11"/>
      <c r="BK799" s="11"/>
    </row>
    <row r="800" spans="2:63">
      <c r="B800" s="11"/>
      <c r="C800" s="11"/>
      <c r="D800" s="11"/>
      <c r="E800" s="11"/>
      <c r="F800" s="11"/>
      <c r="G800" s="11"/>
      <c r="H800" s="11"/>
      <c r="I800" s="100"/>
      <c r="BA800" s="11"/>
      <c r="BB800" s="11"/>
      <c r="BC800" s="11"/>
      <c r="BD800" s="11"/>
      <c r="BE800" s="11"/>
      <c r="BF800" s="11"/>
      <c r="BG800" s="11"/>
      <c r="BH800" s="11"/>
      <c r="BI800" s="11"/>
      <c r="BJ800" s="11"/>
      <c r="BK800" s="11"/>
    </row>
    <row r="801" spans="2:63">
      <c r="B801" s="11"/>
      <c r="C801" s="11"/>
      <c r="D801" s="11"/>
      <c r="E801" s="11"/>
      <c r="F801" s="11"/>
      <c r="G801" s="11"/>
      <c r="H801" s="11"/>
      <c r="I801" s="100"/>
      <c r="BA801" s="11"/>
      <c r="BB801" s="11"/>
      <c r="BC801" s="11"/>
      <c r="BD801" s="11"/>
      <c r="BE801" s="11"/>
      <c r="BF801" s="11"/>
      <c r="BG801" s="11"/>
      <c r="BH801" s="11"/>
      <c r="BI801" s="11"/>
      <c r="BJ801" s="11"/>
      <c r="BK801" s="11"/>
    </row>
    <row r="802" spans="2:63">
      <c r="B802" s="11"/>
      <c r="C802" s="11"/>
      <c r="D802" s="11"/>
      <c r="E802" s="11"/>
      <c r="F802" s="11"/>
      <c r="G802" s="11"/>
      <c r="H802" s="11"/>
      <c r="I802" s="100"/>
      <c r="BA802" s="11"/>
      <c r="BB802" s="11"/>
      <c r="BC802" s="11"/>
      <c r="BD802" s="11"/>
      <c r="BE802" s="11"/>
      <c r="BF802" s="11"/>
      <c r="BG802" s="11"/>
      <c r="BH802" s="11"/>
      <c r="BI802" s="11"/>
      <c r="BJ802" s="11"/>
      <c r="BK802" s="11"/>
    </row>
    <row r="803" spans="2:63">
      <c r="B803" s="11"/>
      <c r="C803" s="11"/>
      <c r="D803" s="11"/>
      <c r="E803" s="11"/>
      <c r="F803" s="11"/>
      <c r="G803" s="11"/>
      <c r="H803" s="11"/>
      <c r="I803" s="100"/>
      <c r="BA803" s="11"/>
      <c r="BB803" s="11"/>
      <c r="BC803" s="11"/>
      <c r="BD803" s="11"/>
      <c r="BE803" s="11"/>
      <c r="BF803" s="11"/>
      <c r="BG803" s="11"/>
      <c r="BH803" s="11"/>
      <c r="BI803" s="11"/>
      <c r="BJ803" s="11"/>
      <c r="BK803" s="11"/>
    </row>
    <row r="804" spans="2:63">
      <c r="B804" s="11"/>
      <c r="C804" s="11"/>
      <c r="D804" s="11"/>
      <c r="E804" s="11"/>
      <c r="F804" s="11"/>
      <c r="G804" s="11"/>
      <c r="H804" s="11"/>
      <c r="I804" s="100"/>
      <c r="BA804" s="11"/>
      <c r="BB804" s="11"/>
      <c r="BC804" s="11"/>
      <c r="BD804" s="11"/>
      <c r="BE804" s="11"/>
      <c r="BF804" s="11"/>
      <c r="BG804" s="11"/>
      <c r="BH804" s="11"/>
      <c r="BI804" s="11"/>
      <c r="BJ804" s="11"/>
      <c r="BK804" s="11"/>
    </row>
    <row r="805" spans="2:63">
      <c r="B805" s="11"/>
      <c r="C805" s="11"/>
      <c r="D805" s="11"/>
      <c r="E805" s="11"/>
      <c r="F805" s="11"/>
      <c r="G805" s="11"/>
      <c r="H805" s="11"/>
      <c r="I805" s="100"/>
      <c r="BA805" s="11"/>
      <c r="BB805" s="11"/>
      <c r="BC805" s="11"/>
      <c r="BD805" s="11"/>
      <c r="BE805" s="11"/>
      <c r="BF805" s="11"/>
      <c r="BG805" s="11"/>
      <c r="BH805" s="11"/>
      <c r="BI805" s="11"/>
      <c r="BJ805" s="11"/>
      <c r="BK805" s="11"/>
    </row>
    <row r="806" spans="2:63">
      <c r="B806" s="11"/>
      <c r="C806" s="11"/>
      <c r="D806" s="11"/>
      <c r="E806" s="11"/>
      <c r="F806" s="11"/>
      <c r="G806" s="11"/>
      <c r="H806" s="11"/>
      <c r="I806" s="100"/>
      <c r="BA806" s="11"/>
      <c r="BB806" s="11"/>
      <c r="BC806" s="11"/>
      <c r="BD806" s="11"/>
      <c r="BE806" s="11"/>
      <c r="BF806" s="11"/>
      <c r="BG806" s="11"/>
      <c r="BH806" s="11"/>
      <c r="BI806" s="11"/>
      <c r="BJ806" s="11"/>
      <c r="BK806" s="11"/>
    </row>
    <row r="807" spans="2:63">
      <c r="B807" s="11"/>
      <c r="C807" s="11"/>
      <c r="D807" s="11"/>
      <c r="E807" s="11"/>
      <c r="F807" s="11"/>
      <c r="G807" s="11"/>
      <c r="H807" s="11"/>
      <c r="I807" s="100"/>
      <c r="BA807" s="11"/>
      <c r="BB807" s="11"/>
      <c r="BC807" s="11"/>
      <c r="BD807" s="11"/>
      <c r="BE807" s="11"/>
      <c r="BF807" s="11"/>
      <c r="BG807" s="11"/>
      <c r="BH807" s="11"/>
      <c r="BI807" s="11"/>
      <c r="BJ807" s="11"/>
      <c r="BK807" s="11"/>
    </row>
    <row r="808" spans="2:63">
      <c r="B808" s="11"/>
      <c r="C808" s="11"/>
      <c r="D808" s="11"/>
      <c r="E808" s="11"/>
      <c r="F808" s="11"/>
      <c r="G808" s="11"/>
      <c r="H808" s="11"/>
      <c r="I808" s="100"/>
      <c r="BA808" s="11"/>
      <c r="BB808" s="11"/>
      <c r="BC808" s="11"/>
      <c r="BD808" s="11"/>
      <c r="BE808" s="11"/>
      <c r="BF808" s="11"/>
      <c r="BG808" s="11"/>
      <c r="BH808" s="11"/>
      <c r="BI808" s="11"/>
      <c r="BJ808" s="11"/>
      <c r="BK808" s="11"/>
    </row>
    <row r="809" spans="2:63">
      <c r="B809" s="11"/>
      <c r="C809" s="11"/>
      <c r="D809" s="11"/>
      <c r="E809" s="11"/>
      <c r="F809" s="11"/>
      <c r="G809" s="11"/>
      <c r="H809" s="11"/>
      <c r="I809" s="100"/>
      <c r="BA809" s="11"/>
      <c r="BB809" s="11"/>
      <c r="BC809" s="11"/>
      <c r="BD809" s="11"/>
      <c r="BE809" s="11"/>
      <c r="BF809" s="11"/>
      <c r="BG809" s="11"/>
      <c r="BH809" s="11"/>
      <c r="BI809" s="11"/>
      <c r="BJ809" s="11"/>
      <c r="BK809" s="11"/>
    </row>
    <row r="810" spans="2:63">
      <c r="B810" s="11"/>
      <c r="C810" s="11"/>
      <c r="D810" s="11"/>
      <c r="E810" s="11"/>
      <c r="F810" s="11"/>
      <c r="G810" s="11"/>
      <c r="H810" s="11"/>
      <c r="I810" s="100"/>
      <c r="BA810" s="11"/>
      <c r="BB810" s="11"/>
      <c r="BC810" s="11"/>
      <c r="BD810" s="11"/>
      <c r="BE810" s="11"/>
      <c r="BF810" s="11"/>
      <c r="BG810" s="11"/>
      <c r="BH810" s="11"/>
      <c r="BI810" s="11"/>
      <c r="BJ810" s="11"/>
      <c r="BK810" s="11"/>
    </row>
    <row r="811" spans="2:63">
      <c r="B811" s="11"/>
      <c r="C811" s="11"/>
      <c r="D811" s="11"/>
      <c r="E811" s="11"/>
      <c r="F811" s="11"/>
      <c r="G811" s="11"/>
      <c r="H811" s="11"/>
      <c r="I811" s="100"/>
      <c r="BA811" s="11"/>
      <c r="BB811" s="11"/>
      <c r="BC811" s="11"/>
      <c r="BD811" s="11"/>
      <c r="BE811" s="11"/>
      <c r="BF811" s="11"/>
      <c r="BG811" s="11"/>
      <c r="BH811" s="11"/>
      <c r="BI811" s="11"/>
      <c r="BJ811" s="11"/>
      <c r="BK811" s="11"/>
    </row>
    <row r="812" spans="2:63">
      <c r="B812" s="11"/>
      <c r="C812" s="11"/>
      <c r="D812" s="11"/>
      <c r="E812" s="11"/>
      <c r="F812" s="11"/>
      <c r="G812" s="11"/>
      <c r="H812" s="11"/>
      <c r="I812" s="100"/>
      <c r="BA812" s="11"/>
      <c r="BB812" s="11"/>
      <c r="BC812" s="11"/>
      <c r="BD812" s="11"/>
      <c r="BE812" s="11"/>
      <c r="BF812" s="11"/>
      <c r="BG812" s="11"/>
      <c r="BH812" s="11"/>
      <c r="BI812" s="11"/>
      <c r="BJ812" s="11"/>
      <c r="BK812" s="11"/>
    </row>
    <row r="813" spans="2:63">
      <c r="B813" s="11"/>
      <c r="C813" s="11"/>
      <c r="D813" s="11"/>
      <c r="E813" s="11"/>
      <c r="F813" s="11"/>
      <c r="G813" s="11"/>
      <c r="H813" s="11"/>
      <c r="I813" s="100"/>
      <c r="BA813" s="11"/>
      <c r="BB813" s="11"/>
      <c r="BC813" s="11"/>
      <c r="BD813" s="11"/>
      <c r="BE813" s="11"/>
      <c r="BF813" s="11"/>
      <c r="BG813" s="11"/>
      <c r="BH813" s="11"/>
      <c r="BI813" s="11"/>
      <c r="BJ813" s="11"/>
      <c r="BK813" s="11"/>
    </row>
    <row r="814" spans="2:63">
      <c r="B814" s="11"/>
      <c r="C814" s="11"/>
      <c r="D814" s="11"/>
      <c r="E814" s="11"/>
      <c r="F814" s="11"/>
      <c r="G814" s="11"/>
      <c r="H814" s="11"/>
      <c r="I814" s="100"/>
      <c r="BA814" s="11"/>
      <c r="BB814" s="11"/>
      <c r="BC814" s="11"/>
      <c r="BD814" s="11"/>
      <c r="BE814" s="11"/>
      <c r="BF814" s="11"/>
      <c r="BG814" s="11"/>
      <c r="BH814" s="11"/>
      <c r="BI814" s="11"/>
      <c r="BJ814" s="11"/>
      <c r="BK814" s="11"/>
    </row>
    <row r="815" spans="2:63">
      <c r="B815" s="11"/>
      <c r="C815" s="11"/>
      <c r="D815" s="11"/>
      <c r="E815" s="11"/>
      <c r="F815" s="11"/>
      <c r="G815" s="11"/>
      <c r="H815" s="11"/>
      <c r="I815" s="100"/>
      <c r="BA815" s="11"/>
      <c r="BB815" s="11"/>
      <c r="BC815" s="11"/>
      <c r="BD815" s="11"/>
      <c r="BE815" s="11"/>
      <c r="BF815" s="11"/>
      <c r="BG815" s="11"/>
      <c r="BH815" s="11"/>
      <c r="BI815" s="11"/>
      <c r="BJ815" s="11"/>
      <c r="BK815" s="11"/>
    </row>
    <row r="816" spans="2:63">
      <c r="B816" s="11"/>
      <c r="C816" s="11"/>
      <c r="D816" s="11"/>
      <c r="E816" s="11"/>
      <c r="F816" s="11"/>
      <c r="G816" s="11"/>
      <c r="H816" s="11"/>
      <c r="I816" s="100"/>
      <c r="BA816" s="11"/>
      <c r="BB816" s="11"/>
      <c r="BC816" s="11"/>
      <c r="BD816" s="11"/>
      <c r="BE816" s="11"/>
      <c r="BF816" s="11"/>
      <c r="BG816" s="11"/>
      <c r="BH816" s="11"/>
      <c r="BI816" s="11"/>
      <c r="BJ816" s="11"/>
      <c r="BK816" s="11"/>
    </row>
    <row r="817" spans="2:63">
      <c r="B817" s="11"/>
      <c r="C817" s="11"/>
      <c r="D817" s="11"/>
      <c r="E817" s="11"/>
      <c r="F817" s="11"/>
      <c r="G817" s="11"/>
      <c r="H817" s="11"/>
      <c r="I817" s="100"/>
      <c r="BA817" s="11"/>
      <c r="BB817" s="11"/>
      <c r="BC817" s="11"/>
      <c r="BD817" s="11"/>
      <c r="BE817" s="11"/>
      <c r="BF817" s="11"/>
      <c r="BG817" s="11"/>
      <c r="BH817" s="11"/>
      <c r="BI817" s="11"/>
      <c r="BJ817" s="11"/>
      <c r="BK817" s="11"/>
    </row>
    <row r="818" spans="2:63">
      <c r="B818" s="11"/>
      <c r="C818" s="11"/>
      <c r="D818" s="11"/>
      <c r="E818" s="11"/>
      <c r="F818" s="11"/>
      <c r="G818" s="11"/>
      <c r="H818" s="11"/>
      <c r="I818" s="100"/>
      <c r="BA818" s="11"/>
      <c r="BB818" s="11"/>
      <c r="BC818" s="11"/>
      <c r="BD818" s="11"/>
      <c r="BE818" s="11"/>
      <c r="BF818" s="11"/>
      <c r="BG818" s="11"/>
      <c r="BH818" s="11"/>
      <c r="BI818" s="11"/>
      <c r="BJ818" s="11"/>
      <c r="BK818" s="11"/>
    </row>
    <row r="819" spans="2:63">
      <c r="B819" s="11"/>
      <c r="C819" s="11"/>
      <c r="D819" s="11"/>
      <c r="E819" s="11"/>
      <c r="F819" s="11"/>
      <c r="G819" s="11"/>
      <c r="H819" s="11"/>
      <c r="I819" s="100"/>
      <c r="BA819" s="11"/>
      <c r="BB819" s="11"/>
      <c r="BC819" s="11"/>
      <c r="BD819" s="11"/>
      <c r="BE819" s="11"/>
      <c r="BF819" s="11"/>
      <c r="BG819" s="11"/>
      <c r="BH819" s="11"/>
      <c r="BI819" s="11"/>
      <c r="BJ819" s="11"/>
      <c r="BK819" s="11"/>
    </row>
    <row r="820" spans="2:63">
      <c r="B820" s="11"/>
      <c r="C820" s="11"/>
      <c r="D820" s="11"/>
      <c r="E820" s="11"/>
      <c r="F820" s="11"/>
      <c r="G820" s="11"/>
      <c r="H820" s="11"/>
      <c r="I820" s="100"/>
      <c r="BA820" s="11"/>
      <c r="BB820" s="11"/>
      <c r="BC820" s="11"/>
      <c r="BD820" s="11"/>
      <c r="BE820" s="11"/>
      <c r="BF820" s="11"/>
      <c r="BG820" s="11"/>
      <c r="BH820" s="11"/>
      <c r="BI820" s="11"/>
      <c r="BJ820" s="11"/>
      <c r="BK820" s="11"/>
    </row>
    <row r="821" spans="2:63">
      <c r="B821" s="11"/>
      <c r="C821" s="11"/>
      <c r="D821" s="11"/>
      <c r="E821" s="11"/>
      <c r="F821" s="11"/>
      <c r="G821" s="11"/>
      <c r="H821" s="11"/>
      <c r="I821" s="100"/>
      <c r="BA821" s="11"/>
      <c r="BB821" s="11"/>
      <c r="BC821" s="11"/>
      <c r="BD821" s="11"/>
      <c r="BE821" s="11"/>
      <c r="BF821" s="11"/>
      <c r="BG821" s="11"/>
      <c r="BH821" s="11"/>
      <c r="BI821" s="11"/>
      <c r="BJ821" s="11"/>
      <c r="BK821" s="11"/>
    </row>
    <row r="822" spans="2:63">
      <c r="B822" s="11"/>
      <c r="C822" s="11"/>
      <c r="D822" s="11"/>
      <c r="E822" s="11"/>
      <c r="F822" s="11"/>
      <c r="G822" s="11"/>
      <c r="H822" s="11"/>
      <c r="I822" s="100"/>
      <c r="BA822" s="11"/>
      <c r="BB822" s="11"/>
      <c r="BC822" s="11"/>
      <c r="BD822" s="11"/>
      <c r="BE822" s="11"/>
      <c r="BF822" s="11"/>
      <c r="BG822" s="11"/>
      <c r="BH822" s="11"/>
      <c r="BI822" s="11"/>
      <c r="BJ822" s="11"/>
      <c r="BK822" s="11"/>
    </row>
    <row r="823" spans="2:63">
      <c r="B823" s="11"/>
      <c r="C823" s="11"/>
      <c r="D823" s="11"/>
      <c r="E823" s="11"/>
      <c r="F823" s="11"/>
      <c r="G823" s="11"/>
      <c r="H823" s="11"/>
      <c r="I823" s="100"/>
      <c r="BA823" s="11"/>
      <c r="BB823" s="11"/>
      <c r="BC823" s="11"/>
      <c r="BD823" s="11"/>
      <c r="BE823" s="11"/>
      <c r="BF823" s="11"/>
      <c r="BG823" s="11"/>
      <c r="BH823" s="11"/>
      <c r="BI823" s="11"/>
      <c r="BJ823" s="11"/>
      <c r="BK823" s="11"/>
    </row>
    <row r="824" spans="2:63">
      <c r="B824" s="11"/>
      <c r="C824" s="11"/>
      <c r="D824" s="11"/>
      <c r="E824" s="11"/>
      <c r="F824" s="11"/>
      <c r="G824" s="11"/>
      <c r="H824" s="11"/>
      <c r="I824" s="100"/>
      <c r="BA824" s="11"/>
      <c r="BB824" s="11"/>
      <c r="BC824" s="11"/>
      <c r="BD824" s="11"/>
      <c r="BE824" s="11"/>
      <c r="BF824" s="11"/>
      <c r="BG824" s="11"/>
      <c r="BH824" s="11"/>
      <c r="BI824" s="11"/>
      <c r="BJ824" s="11"/>
      <c r="BK824" s="11"/>
    </row>
    <row r="825" spans="2:63">
      <c r="B825" s="11"/>
      <c r="C825" s="11"/>
      <c r="D825" s="11"/>
      <c r="E825" s="11"/>
      <c r="F825" s="11"/>
      <c r="G825" s="11"/>
      <c r="H825" s="11"/>
      <c r="I825" s="100"/>
      <c r="BA825" s="11"/>
      <c r="BB825" s="11"/>
      <c r="BC825" s="11"/>
      <c r="BD825" s="11"/>
      <c r="BE825" s="11"/>
      <c r="BF825" s="11"/>
      <c r="BG825" s="11"/>
      <c r="BH825" s="11"/>
      <c r="BI825" s="11"/>
      <c r="BJ825" s="11"/>
      <c r="BK825" s="11"/>
    </row>
    <row r="826" spans="2:63">
      <c r="B826" s="11"/>
      <c r="C826" s="11"/>
      <c r="D826" s="11"/>
      <c r="E826" s="11"/>
      <c r="F826" s="11"/>
      <c r="G826" s="11"/>
      <c r="H826" s="11"/>
      <c r="I826" s="100"/>
      <c r="BA826" s="11"/>
      <c r="BB826" s="11"/>
      <c r="BC826" s="11"/>
      <c r="BD826" s="11"/>
      <c r="BE826" s="11"/>
      <c r="BF826" s="11"/>
      <c r="BG826" s="11"/>
      <c r="BH826" s="11"/>
      <c r="BI826" s="11"/>
      <c r="BJ826" s="11"/>
      <c r="BK826" s="11"/>
    </row>
    <row r="827" spans="2:63">
      <c r="B827" s="11"/>
      <c r="C827" s="11"/>
      <c r="D827" s="11"/>
      <c r="E827" s="11"/>
      <c r="F827" s="11"/>
      <c r="G827" s="11"/>
      <c r="H827" s="11"/>
      <c r="I827" s="100"/>
      <c r="BA827" s="11"/>
      <c r="BB827" s="11"/>
      <c r="BC827" s="11"/>
      <c r="BD827" s="11"/>
      <c r="BE827" s="11"/>
      <c r="BF827" s="11"/>
      <c r="BG827" s="11"/>
      <c r="BH827" s="11"/>
      <c r="BI827" s="11"/>
      <c r="BJ827" s="11"/>
      <c r="BK827" s="11"/>
    </row>
    <row r="828" spans="2:63">
      <c r="B828" s="11"/>
      <c r="C828" s="11"/>
      <c r="D828" s="11"/>
      <c r="E828" s="11"/>
      <c r="F828" s="11"/>
      <c r="G828" s="11"/>
      <c r="H828" s="11"/>
      <c r="I828" s="100"/>
      <c r="BA828" s="11"/>
      <c r="BB828" s="11"/>
      <c r="BC828" s="11"/>
      <c r="BD828" s="11"/>
      <c r="BE828" s="11"/>
      <c r="BF828" s="11"/>
      <c r="BG828" s="11"/>
      <c r="BH828" s="11"/>
      <c r="BI828" s="11"/>
      <c r="BJ828" s="11"/>
      <c r="BK828" s="11"/>
    </row>
    <row r="829" spans="2:63">
      <c r="B829" s="11"/>
      <c r="C829" s="11"/>
      <c r="D829" s="11"/>
      <c r="E829" s="11"/>
      <c r="F829" s="11"/>
      <c r="G829" s="11"/>
      <c r="H829" s="11"/>
      <c r="I829" s="100"/>
      <c r="BA829" s="11"/>
      <c r="BB829" s="11"/>
      <c r="BC829" s="11"/>
      <c r="BD829" s="11"/>
      <c r="BE829" s="11"/>
      <c r="BF829" s="11"/>
      <c r="BG829" s="11"/>
      <c r="BH829" s="11"/>
      <c r="BI829" s="11"/>
      <c r="BJ829" s="11"/>
      <c r="BK829" s="11"/>
    </row>
    <row r="830" spans="2:63">
      <c r="B830" s="11"/>
      <c r="C830" s="11"/>
      <c r="D830" s="11"/>
      <c r="E830" s="11"/>
      <c r="F830" s="11"/>
      <c r="G830" s="11"/>
      <c r="H830" s="11"/>
      <c r="I830" s="100"/>
      <c r="BA830" s="11"/>
      <c r="BB830" s="11"/>
      <c r="BC830" s="11"/>
      <c r="BD830" s="11"/>
      <c r="BE830" s="11"/>
      <c r="BF830" s="11"/>
      <c r="BG830" s="11"/>
      <c r="BH830" s="11"/>
      <c r="BI830" s="11"/>
      <c r="BJ830" s="11"/>
      <c r="BK830" s="11"/>
    </row>
    <row r="831" spans="2:63">
      <c r="B831" s="11"/>
      <c r="C831" s="11"/>
      <c r="D831" s="11"/>
      <c r="E831" s="11"/>
      <c r="F831" s="11"/>
      <c r="G831" s="11"/>
      <c r="H831" s="11"/>
      <c r="I831" s="100"/>
      <c r="BA831" s="11"/>
      <c r="BB831" s="11"/>
      <c r="BC831" s="11"/>
      <c r="BD831" s="11"/>
      <c r="BE831" s="11"/>
      <c r="BF831" s="11"/>
      <c r="BG831" s="11"/>
      <c r="BH831" s="11"/>
      <c r="BI831" s="11"/>
      <c r="BJ831" s="11"/>
      <c r="BK831" s="11"/>
    </row>
    <row r="832" spans="2:63">
      <c r="B832" s="11"/>
      <c r="C832" s="11"/>
      <c r="D832" s="11"/>
      <c r="E832" s="11"/>
      <c r="F832" s="11"/>
      <c r="G832" s="11"/>
      <c r="H832" s="11"/>
      <c r="I832" s="100"/>
      <c r="BA832" s="11"/>
      <c r="BB832" s="11"/>
      <c r="BC832" s="11"/>
      <c r="BD832" s="11"/>
      <c r="BE832" s="11"/>
      <c r="BF832" s="11"/>
      <c r="BG832" s="11"/>
      <c r="BH832" s="11"/>
      <c r="BI832" s="11"/>
      <c r="BJ832" s="11"/>
      <c r="BK832" s="11"/>
    </row>
    <row r="833" spans="2:63">
      <c r="B833" s="11"/>
      <c r="C833" s="11"/>
      <c r="D833" s="11"/>
      <c r="E833" s="11"/>
      <c r="F833" s="11"/>
      <c r="G833" s="11"/>
      <c r="H833" s="11"/>
      <c r="I833" s="100"/>
      <c r="BA833" s="11"/>
      <c r="BB833" s="11"/>
      <c r="BC833" s="11"/>
      <c r="BD833" s="11"/>
      <c r="BE833" s="11"/>
      <c r="BF833" s="11"/>
      <c r="BG833" s="11"/>
      <c r="BH833" s="11"/>
      <c r="BI833" s="11"/>
      <c r="BJ833" s="11"/>
      <c r="BK833" s="11"/>
    </row>
    <row r="834" spans="2:63">
      <c r="B834" s="11"/>
      <c r="C834" s="11"/>
      <c r="D834" s="11"/>
      <c r="E834" s="11"/>
      <c r="F834" s="11"/>
      <c r="G834" s="11"/>
      <c r="H834" s="11"/>
      <c r="I834" s="100"/>
      <c r="BA834" s="11"/>
      <c r="BB834" s="11"/>
      <c r="BC834" s="11"/>
      <c r="BD834" s="11"/>
      <c r="BE834" s="11"/>
      <c r="BF834" s="11"/>
      <c r="BG834" s="11"/>
      <c r="BH834" s="11"/>
      <c r="BI834" s="11"/>
      <c r="BJ834" s="11"/>
      <c r="BK834" s="11"/>
    </row>
    <row r="835" spans="2:63">
      <c r="B835" s="11"/>
      <c r="C835" s="11"/>
      <c r="D835" s="11"/>
      <c r="E835" s="11"/>
      <c r="F835" s="11"/>
      <c r="G835" s="11"/>
      <c r="H835" s="11"/>
      <c r="I835" s="100"/>
      <c r="BA835" s="11"/>
      <c r="BB835" s="11"/>
      <c r="BC835" s="11"/>
      <c r="BD835" s="11"/>
      <c r="BE835" s="11"/>
      <c r="BF835" s="11"/>
      <c r="BG835" s="11"/>
      <c r="BH835" s="11"/>
      <c r="BI835" s="11"/>
      <c r="BJ835" s="11"/>
      <c r="BK835" s="11"/>
    </row>
    <row r="836" spans="2:63">
      <c r="B836" s="11"/>
      <c r="C836" s="11"/>
      <c r="D836" s="11"/>
      <c r="E836" s="11"/>
      <c r="F836" s="11"/>
      <c r="G836" s="11"/>
      <c r="H836" s="11"/>
      <c r="I836" s="100"/>
      <c r="BA836" s="11"/>
      <c r="BB836" s="11"/>
      <c r="BC836" s="11"/>
      <c r="BD836" s="11"/>
      <c r="BE836" s="11"/>
      <c r="BF836" s="11"/>
      <c r="BG836" s="11"/>
      <c r="BH836" s="11"/>
      <c r="BI836" s="11"/>
      <c r="BJ836" s="11"/>
      <c r="BK836" s="11"/>
    </row>
    <row r="837" spans="2:63">
      <c r="B837" s="11"/>
      <c r="C837" s="11"/>
      <c r="D837" s="11"/>
      <c r="E837" s="11"/>
      <c r="F837" s="11"/>
      <c r="G837" s="11"/>
      <c r="H837" s="11"/>
      <c r="I837" s="100"/>
      <c r="BA837" s="11"/>
      <c r="BB837" s="11"/>
      <c r="BC837" s="11"/>
      <c r="BD837" s="11"/>
      <c r="BE837" s="11"/>
      <c r="BF837" s="11"/>
      <c r="BG837" s="11"/>
      <c r="BH837" s="11"/>
      <c r="BI837" s="11"/>
      <c r="BJ837" s="11"/>
      <c r="BK837" s="11"/>
    </row>
    <row r="838" spans="2:63">
      <c r="B838" s="11"/>
      <c r="C838" s="11"/>
      <c r="D838" s="11"/>
      <c r="E838" s="11"/>
      <c r="F838" s="11"/>
      <c r="G838" s="11"/>
      <c r="H838" s="11"/>
      <c r="I838" s="100"/>
      <c r="BA838" s="11"/>
      <c r="BB838" s="11"/>
      <c r="BC838" s="11"/>
      <c r="BD838" s="11"/>
      <c r="BE838" s="11"/>
      <c r="BF838" s="11"/>
      <c r="BG838" s="11"/>
      <c r="BH838" s="11"/>
      <c r="BI838" s="11"/>
      <c r="BJ838" s="11"/>
      <c r="BK838" s="11"/>
    </row>
    <row r="839" spans="2:63">
      <c r="B839" s="11"/>
      <c r="C839" s="11"/>
      <c r="D839" s="11"/>
      <c r="E839" s="11"/>
      <c r="F839" s="11"/>
      <c r="G839" s="11"/>
      <c r="H839" s="11"/>
      <c r="I839" s="100"/>
      <c r="BA839" s="11"/>
      <c r="BB839" s="11"/>
      <c r="BC839" s="11"/>
      <c r="BD839" s="11"/>
      <c r="BE839" s="11"/>
      <c r="BF839" s="11"/>
      <c r="BG839" s="11"/>
      <c r="BH839" s="11"/>
      <c r="BI839" s="11"/>
      <c r="BJ839" s="11"/>
      <c r="BK839" s="11"/>
    </row>
    <row r="840" spans="2:63">
      <c r="B840" s="11"/>
      <c r="C840" s="11"/>
      <c r="D840" s="11"/>
      <c r="E840" s="11"/>
      <c r="F840" s="11"/>
      <c r="G840" s="11"/>
      <c r="H840" s="11"/>
      <c r="I840" s="100"/>
      <c r="BA840" s="11"/>
      <c r="BB840" s="11"/>
      <c r="BC840" s="11"/>
      <c r="BD840" s="11"/>
      <c r="BE840" s="11"/>
      <c r="BF840" s="11"/>
      <c r="BG840" s="11"/>
      <c r="BH840" s="11"/>
      <c r="BI840" s="11"/>
      <c r="BJ840" s="11"/>
      <c r="BK840" s="11"/>
    </row>
    <row r="841" spans="2:63">
      <c r="B841" s="11"/>
      <c r="C841" s="11"/>
      <c r="D841" s="11"/>
      <c r="E841" s="11"/>
      <c r="F841" s="11"/>
      <c r="G841" s="11"/>
      <c r="H841" s="11"/>
      <c r="I841" s="100"/>
      <c r="BA841" s="11"/>
      <c r="BB841" s="11"/>
      <c r="BC841" s="11"/>
      <c r="BD841" s="11"/>
      <c r="BE841" s="11"/>
      <c r="BF841" s="11"/>
      <c r="BG841" s="11"/>
      <c r="BH841" s="11"/>
      <c r="BI841" s="11"/>
      <c r="BJ841" s="11"/>
      <c r="BK841" s="11"/>
    </row>
    <row r="842" spans="2:63">
      <c r="B842" s="11"/>
      <c r="C842" s="11"/>
      <c r="D842" s="11"/>
      <c r="E842" s="11"/>
      <c r="F842" s="11"/>
      <c r="G842" s="11"/>
      <c r="H842" s="11"/>
      <c r="I842" s="100"/>
      <c r="BA842" s="11"/>
      <c r="BB842" s="11"/>
      <c r="BC842" s="11"/>
      <c r="BD842" s="11"/>
      <c r="BE842" s="11"/>
      <c r="BF842" s="11"/>
      <c r="BG842" s="11"/>
      <c r="BH842" s="11"/>
      <c r="BI842" s="11"/>
      <c r="BJ842" s="11"/>
      <c r="BK842" s="11"/>
    </row>
    <row r="843" spans="2:63">
      <c r="B843" s="11"/>
      <c r="C843" s="11"/>
      <c r="D843" s="11"/>
      <c r="E843" s="11"/>
      <c r="F843" s="11"/>
      <c r="G843" s="11"/>
      <c r="H843" s="11"/>
      <c r="I843" s="100"/>
      <c r="BA843" s="11"/>
      <c r="BB843" s="11"/>
      <c r="BC843" s="11"/>
      <c r="BD843" s="11"/>
      <c r="BE843" s="11"/>
      <c r="BF843" s="11"/>
      <c r="BG843" s="11"/>
      <c r="BH843" s="11"/>
      <c r="BI843" s="11"/>
      <c r="BJ843" s="11"/>
      <c r="BK843" s="11"/>
    </row>
    <row r="844" spans="2:63">
      <c r="B844" s="11"/>
      <c r="C844" s="11"/>
      <c r="D844" s="11"/>
      <c r="E844" s="11"/>
      <c r="F844" s="11"/>
      <c r="G844" s="11"/>
      <c r="H844" s="11"/>
      <c r="I844" s="100"/>
      <c r="BA844" s="11"/>
      <c r="BB844" s="11"/>
      <c r="BC844" s="11"/>
      <c r="BD844" s="11"/>
      <c r="BE844" s="11"/>
      <c r="BF844" s="11"/>
      <c r="BG844" s="11"/>
      <c r="BH844" s="11"/>
      <c r="BI844" s="11"/>
      <c r="BJ844" s="11"/>
      <c r="BK844" s="11"/>
    </row>
    <row r="845" spans="2:63">
      <c r="B845" s="11"/>
      <c r="C845" s="11"/>
      <c r="D845" s="11"/>
      <c r="E845" s="11"/>
      <c r="F845" s="11"/>
      <c r="G845" s="11"/>
      <c r="H845" s="11"/>
      <c r="I845" s="100"/>
      <c r="BA845" s="11"/>
      <c r="BB845" s="11"/>
      <c r="BC845" s="11"/>
      <c r="BD845" s="11"/>
      <c r="BE845" s="11"/>
      <c r="BF845" s="11"/>
      <c r="BG845" s="11"/>
      <c r="BH845" s="11"/>
      <c r="BI845" s="11"/>
      <c r="BJ845" s="11"/>
      <c r="BK845" s="11"/>
    </row>
    <row r="846" spans="2:63">
      <c r="B846" s="11"/>
      <c r="C846" s="11"/>
      <c r="D846" s="11"/>
      <c r="E846" s="11"/>
      <c r="F846" s="11"/>
      <c r="G846" s="11"/>
      <c r="H846" s="11"/>
      <c r="I846" s="100"/>
      <c r="BA846" s="11"/>
      <c r="BB846" s="11"/>
      <c r="BC846" s="11"/>
      <c r="BD846" s="11"/>
      <c r="BE846" s="11"/>
      <c r="BF846" s="11"/>
      <c r="BG846" s="11"/>
      <c r="BH846" s="11"/>
      <c r="BI846" s="11"/>
      <c r="BJ846" s="11"/>
      <c r="BK846" s="11"/>
    </row>
    <row r="847" spans="2:63">
      <c r="B847" s="11"/>
      <c r="C847" s="11"/>
      <c r="D847" s="11"/>
      <c r="E847" s="11"/>
      <c r="F847" s="11"/>
      <c r="G847" s="11"/>
      <c r="H847" s="11"/>
      <c r="I847" s="100"/>
      <c r="BA847" s="11"/>
      <c r="BB847" s="11"/>
      <c r="BC847" s="11"/>
      <c r="BD847" s="11"/>
      <c r="BE847" s="11"/>
      <c r="BF847" s="11"/>
      <c r="BG847" s="11"/>
      <c r="BH847" s="11"/>
      <c r="BI847" s="11"/>
      <c r="BJ847" s="11"/>
      <c r="BK847" s="11"/>
    </row>
    <row r="848" spans="2:63">
      <c r="B848" s="11"/>
      <c r="C848" s="11"/>
      <c r="D848" s="11"/>
      <c r="E848" s="11"/>
      <c r="F848" s="11"/>
      <c r="G848" s="11"/>
      <c r="H848" s="11"/>
      <c r="I848" s="100"/>
      <c r="BA848" s="11"/>
      <c r="BB848" s="11"/>
      <c r="BC848" s="11"/>
      <c r="BD848" s="11"/>
      <c r="BE848" s="11"/>
      <c r="BF848" s="11"/>
      <c r="BG848" s="11"/>
      <c r="BH848" s="11"/>
      <c r="BI848" s="11"/>
      <c r="BJ848" s="11"/>
      <c r="BK848" s="11"/>
    </row>
    <row r="849" spans="2:63">
      <c r="B849" s="11"/>
      <c r="C849" s="11"/>
      <c r="D849" s="11"/>
      <c r="E849" s="11"/>
      <c r="F849" s="11"/>
      <c r="G849" s="11"/>
      <c r="H849" s="11"/>
      <c r="I849" s="100"/>
      <c r="BA849" s="11"/>
      <c r="BB849" s="11"/>
      <c r="BC849" s="11"/>
      <c r="BD849" s="11"/>
      <c r="BE849" s="11"/>
      <c r="BF849" s="11"/>
      <c r="BG849" s="11"/>
      <c r="BH849" s="11"/>
      <c r="BI849" s="11"/>
      <c r="BJ849" s="11"/>
      <c r="BK849" s="11"/>
    </row>
    <row r="850" spans="2:63">
      <c r="B850" s="11"/>
      <c r="C850" s="11"/>
      <c r="D850" s="11"/>
      <c r="E850" s="11"/>
      <c r="F850" s="11"/>
      <c r="G850" s="11"/>
      <c r="H850" s="11"/>
      <c r="I850" s="100"/>
      <c r="BA850" s="11"/>
      <c r="BB850" s="11"/>
      <c r="BC850" s="11"/>
      <c r="BD850" s="11"/>
      <c r="BE850" s="11"/>
      <c r="BF850" s="11"/>
      <c r="BG850" s="11"/>
      <c r="BH850" s="11"/>
      <c r="BI850" s="11"/>
      <c r="BJ850" s="11"/>
      <c r="BK850" s="11"/>
    </row>
    <row r="851" spans="2:63">
      <c r="B851" s="11"/>
      <c r="C851" s="11"/>
      <c r="D851" s="11"/>
      <c r="E851" s="11"/>
      <c r="F851" s="11"/>
      <c r="G851" s="11"/>
      <c r="H851" s="11"/>
      <c r="I851" s="100"/>
      <c r="BA851" s="11"/>
      <c r="BB851" s="11"/>
      <c r="BC851" s="11"/>
      <c r="BD851" s="11"/>
      <c r="BE851" s="11"/>
      <c r="BF851" s="11"/>
      <c r="BG851" s="11"/>
      <c r="BH851" s="11"/>
      <c r="BI851" s="11"/>
      <c r="BJ851" s="11"/>
      <c r="BK851" s="11"/>
    </row>
    <row r="852" spans="2:63">
      <c r="B852" s="11"/>
      <c r="C852" s="11"/>
      <c r="D852" s="11"/>
      <c r="E852" s="11"/>
      <c r="F852" s="11"/>
      <c r="G852" s="11"/>
      <c r="H852" s="11"/>
      <c r="I852" s="100"/>
      <c r="BA852" s="11"/>
      <c r="BB852" s="11"/>
      <c r="BC852" s="11"/>
      <c r="BD852" s="11"/>
      <c r="BE852" s="11"/>
      <c r="BF852" s="11"/>
      <c r="BG852" s="11"/>
      <c r="BH852" s="11"/>
      <c r="BI852" s="11"/>
      <c r="BJ852" s="11"/>
      <c r="BK852" s="11"/>
    </row>
    <row r="853" spans="2:63">
      <c r="B853" s="11"/>
      <c r="C853" s="11"/>
      <c r="D853" s="11"/>
      <c r="E853" s="11"/>
      <c r="F853" s="11"/>
      <c r="G853" s="11"/>
      <c r="H853" s="11"/>
      <c r="I853" s="100"/>
      <c r="BA853" s="11"/>
      <c r="BB853" s="11"/>
      <c r="BC853" s="11"/>
      <c r="BD853" s="11"/>
      <c r="BE853" s="11"/>
      <c r="BF853" s="11"/>
      <c r="BG853" s="11"/>
      <c r="BH853" s="11"/>
      <c r="BI853" s="11"/>
      <c r="BJ853" s="11"/>
      <c r="BK853" s="11"/>
    </row>
    <row r="854" spans="2:63">
      <c r="B854" s="11"/>
      <c r="C854" s="11"/>
      <c r="D854" s="11"/>
      <c r="E854" s="11"/>
      <c r="F854" s="11"/>
      <c r="G854" s="11"/>
      <c r="H854" s="11"/>
      <c r="I854" s="100"/>
      <c r="BA854" s="11"/>
      <c r="BB854" s="11"/>
      <c r="BC854" s="11"/>
      <c r="BD854" s="11"/>
      <c r="BE854" s="11"/>
      <c r="BF854" s="11"/>
      <c r="BG854" s="11"/>
      <c r="BH854" s="11"/>
      <c r="BI854" s="11"/>
      <c r="BJ854" s="11"/>
      <c r="BK854" s="11"/>
    </row>
    <row r="855" spans="2:63">
      <c r="B855" s="11"/>
      <c r="C855" s="11"/>
      <c r="D855" s="11"/>
      <c r="E855" s="11"/>
      <c r="F855" s="11"/>
      <c r="G855" s="11"/>
      <c r="H855" s="11"/>
      <c r="I855" s="100"/>
      <c r="BA855" s="11"/>
      <c r="BB855" s="11"/>
      <c r="BC855" s="11"/>
      <c r="BD855" s="11"/>
      <c r="BE855" s="11"/>
      <c r="BF855" s="11"/>
      <c r="BG855" s="11"/>
      <c r="BH855" s="11"/>
      <c r="BI855" s="11"/>
      <c r="BJ855" s="11"/>
      <c r="BK855" s="11"/>
    </row>
    <row r="856" spans="2:63">
      <c r="B856" s="11"/>
      <c r="C856" s="11"/>
      <c r="D856" s="11"/>
      <c r="E856" s="11"/>
      <c r="F856" s="11"/>
      <c r="G856" s="11"/>
      <c r="H856" s="11"/>
      <c r="I856" s="100"/>
      <c r="BA856" s="11"/>
      <c r="BB856" s="11"/>
      <c r="BC856" s="11"/>
      <c r="BD856" s="11"/>
      <c r="BE856" s="11"/>
      <c r="BF856" s="11"/>
      <c r="BG856" s="11"/>
      <c r="BH856" s="11"/>
      <c r="BI856" s="11"/>
      <c r="BJ856" s="11"/>
      <c r="BK856" s="11"/>
    </row>
    <row r="857" spans="2:63">
      <c r="B857" s="11"/>
      <c r="C857" s="11"/>
      <c r="D857" s="11"/>
      <c r="E857" s="11"/>
      <c r="F857" s="11"/>
      <c r="G857" s="11"/>
      <c r="H857" s="11"/>
      <c r="I857" s="100"/>
      <c r="BA857" s="11"/>
      <c r="BB857" s="11"/>
      <c r="BC857" s="11"/>
      <c r="BD857" s="11"/>
      <c r="BE857" s="11"/>
      <c r="BF857" s="11"/>
      <c r="BG857" s="11"/>
      <c r="BH857" s="11"/>
      <c r="BI857" s="11"/>
      <c r="BJ857" s="11"/>
      <c r="BK857" s="11"/>
    </row>
    <row r="858" spans="2:63">
      <c r="B858" s="11"/>
      <c r="C858" s="11"/>
      <c r="D858" s="11"/>
      <c r="E858" s="11"/>
      <c r="F858" s="11"/>
      <c r="G858" s="11"/>
      <c r="H858" s="11"/>
      <c r="I858" s="100"/>
      <c r="BA858" s="11"/>
      <c r="BB858" s="11"/>
      <c r="BC858" s="11"/>
      <c r="BD858" s="11"/>
      <c r="BE858" s="11"/>
      <c r="BF858" s="11"/>
      <c r="BG858" s="11"/>
      <c r="BH858" s="11"/>
      <c r="BI858" s="11"/>
      <c r="BJ858" s="11"/>
      <c r="BK858" s="11"/>
    </row>
    <row r="859" spans="2:63">
      <c r="B859" s="11"/>
      <c r="C859" s="11"/>
      <c r="D859" s="11"/>
      <c r="E859" s="11"/>
      <c r="F859" s="11"/>
      <c r="G859" s="11"/>
      <c r="H859" s="11"/>
      <c r="I859" s="100"/>
      <c r="BA859" s="11"/>
      <c r="BB859" s="11"/>
      <c r="BC859" s="11"/>
      <c r="BD859" s="11"/>
      <c r="BE859" s="11"/>
      <c r="BF859" s="11"/>
      <c r="BG859" s="11"/>
      <c r="BH859" s="11"/>
      <c r="BI859" s="11"/>
      <c r="BJ859" s="11"/>
      <c r="BK859" s="11"/>
    </row>
    <row r="860" spans="2:63">
      <c r="B860" s="11"/>
      <c r="C860" s="11"/>
      <c r="D860" s="11"/>
      <c r="E860" s="11"/>
      <c r="F860" s="11"/>
      <c r="G860" s="11"/>
      <c r="H860" s="11"/>
      <c r="I860" s="100"/>
      <c r="BA860" s="11"/>
      <c r="BB860" s="11"/>
      <c r="BC860" s="11"/>
      <c r="BD860" s="11"/>
      <c r="BE860" s="11"/>
      <c r="BF860" s="11"/>
      <c r="BG860" s="11"/>
      <c r="BH860" s="11"/>
      <c r="BI860" s="11"/>
      <c r="BJ860" s="11"/>
      <c r="BK860" s="11"/>
    </row>
    <row r="861" spans="2:63">
      <c r="B861" s="11"/>
      <c r="C861" s="11"/>
      <c r="D861" s="11"/>
      <c r="E861" s="11"/>
      <c r="F861" s="11"/>
      <c r="G861" s="11"/>
      <c r="H861" s="11"/>
      <c r="I861" s="100"/>
      <c r="BA861" s="11"/>
      <c r="BB861" s="11"/>
      <c r="BC861" s="11"/>
      <c r="BD861" s="11"/>
      <c r="BE861" s="11"/>
      <c r="BF861" s="11"/>
      <c r="BG861" s="11"/>
      <c r="BH861" s="11"/>
      <c r="BI861" s="11"/>
      <c r="BJ861" s="11"/>
      <c r="BK861" s="11"/>
    </row>
    <row r="862" spans="2:63">
      <c r="B862" s="11"/>
      <c r="C862" s="11"/>
      <c r="D862" s="11"/>
      <c r="E862" s="11"/>
      <c r="F862" s="11"/>
      <c r="G862" s="11"/>
      <c r="H862" s="11"/>
      <c r="I862" s="100"/>
      <c r="BA862" s="11"/>
      <c r="BB862" s="11"/>
      <c r="BC862" s="11"/>
      <c r="BD862" s="11"/>
      <c r="BE862" s="11"/>
      <c r="BF862" s="11"/>
      <c r="BG862" s="11"/>
      <c r="BH862" s="11"/>
      <c r="BI862" s="11"/>
      <c r="BJ862" s="11"/>
      <c r="BK862" s="11"/>
    </row>
    <row r="863" spans="2:63">
      <c r="B863" s="11"/>
      <c r="C863" s="11"/>
      <c r="D863" s="11"/>
      <c r="E863" s="11"/>
      <c r="F863" s="11"/>
      <c r="G863" s="11"/>
      <c r="H863" s="11"/>
      <c r="I863" s="100"/>
      <c r="BA863" s="11"/>
      <c r="BB863" s="11"/>
      <c r="BC863" s="11"/>
      <c r="BD863" s="11"/>
      <c r="BE863" s="11"/>
      <c r="BF863" s="11"/>
      <c r="BG863" s="11"/>
      <c r="BH863" s="11"/>
      <c r="BI863" s="11"/>
      <c r="BJ863" s="11"/>
      <c r="BK863" s="11"/>
    </row>
    <row r="864" spans="2:63">
      <c r="B864" s="11"/>
      <c r="C864" s="11"/>
      <c r="D864" s="11"/>
      <c r="E864" s="11"/>
      <c r="F864" s="11"/>
      <c r="G864" s="11"/>
      <c r="H864" s="11"/>
      <c r="I864" s="100"/>
      <c r="BA864" s="11"/>
      <c r="BB864" s="11"/>
      <c r="BC864" s="11"/>
      <c r="BD864" s="11"/>
      <c r="BE864" s="11"/>
      <c r="BF864" s="11"/>
      <c r="BG864" s="11"/>
      <c r="BH864" s="11"/>
      <c r="BI864" s="11"/>
      <c r="BJ864" s="11"/>
      <c r="BK864" s="11"/>
    </row>
    <row r="865" spans="2:63">
      <c r="B865" s="11"/>
      <c r="C865" s="11"/>
      <c r="D865" s="11"/>
      <c r="E865" s="11"/>
      <c r="F865" s="11"/>
      <c r="G865" s="11"/>
      <c r="H865" s="11"/>
      <c r="I865" s="100"/>
      <c r="BA865" s="11"/>
      <c r="BB865" s="11"/>
      <c r="BC865" s="11"/>
      <c r="BD865" s="11"/>
      <c r="BE865" s="11"/>
      <c r="BF865" s="11"/>
      <c r="BG865" s="11"/>
      <c r="BH865" s="11"/>
      <c r="BI865" s="11"/>
      <c r="BJ865" s="11"/>
      <c r="BK865" s="11"/>
    </row>
    <row r="866" spans="2:63">
      <c r="B866" s="11"/>
      <c r="C866" s="11"/>
      <c r="D866" s="11"/>
      <c r="E866" s="11"/>
      <c r="F866" s="11"/>
      <c r="G866" s="11"/>
      <c r="H866" s="11"/>
      <c r="I866" s="100"/>
      <c r="BA866" s="11"/>
      <c r="BB866" s="11"/>
      <c r="BC866" s="11"/>
      <c r="BD866" s="11"/>
      <c r="BE866" s="11"/>
      <c r="BF866" s="11"/>
      <c r="BG866" s="11"/>
      <c r="BH866" s="11"/>
      <c r="BI866" s="11"/>
      <c r="BJ866" s="11"/>
      <c r="BK866" s="11"/>
    </row>
    <row r="867" spans="2:63">
      <c r="B867" s="11"/>
      <c r="C867" s="11"/>
      <c r="D867" s="11"/>
      <c r="E867" s="11"/>
      <c r="F867" s="11"/>
      <c r="G867" s="11"/>
      <c r="H867" s="11"/>
      <c r="I867" s="100"/>
      <c r="BA867" s="11"/>
      <c r="BB867" s="11"/>
      <c r="BC867" s="11"/>
      <c r="BD867" s="11"/>
      <c r="BE867" s="11"/>
      <c r="BF867" s="11"/>
      <c r="BG867" s="11"/>
      <c r="BH867" s="11"/>
      <c r="BI867" s="11"/>
      <c r="BJ867" s="11"/>
      <c r="BK867" s="11"/>
    </row>
    <row r="868" spans="2:63">
      <c r="B868" s="11"/>
      <c r="C868" s="11"/>
      <c r="D868" s="11"/>
      <c r="E868" s="11"/>
      <c r="F868" s="11"/>
      <c r="G868" s="11"/>
      <c r="H868" s="11"/>
      <c r="I868" s="100"/>
      <c r="BA868" s="11"/>
      <c r="BB868" s="11"/>
      <c r="BC868" s="11"/>
      <c r="BD868" s="11"/>
      <c r="BE868" s="11"/>
      <c r="BF868" s="11"/>
      <c r="BG868" s="11"/>
      <c r="BH868" s="11"/>
      <c r="BI868" s="11"/>
      <c r="BJ868" s="11"/>
      <c r="BK868" s="11"/>
    </row>
    <row r="869" spans="2:63">
      <c r="B869" s="11"/>
      <c r="C869" s="11"/>
      <c r="D869" s="11"/>
      <c r="E869" s="11"/>
      <c r="F869" s="11"/>
      <c r="G869" s="11"/>
      <c r="H869" s="11"/>
      <c r="I869" s="100"/>
      <c r="BA869" s="11"/>
      <c r="BB869" s="11"/>
      <c r="BC869" s="11"/>
      <c r="BD869" s="11"/>
      <c r="BE869" s="11"/>
      <c r="BF869" s="11"/>
      <c r="BG869" s="11"/>
      <c r="BH869" s="11"/>
      <c r="BI869" s="11"/>
      <c r="BJ869" s="11"/>
      <c r="BK869" s="11"/>
    </row>
    <row r="870" spans="2:63">
      <c r="B870" s="11"/>
      <c r="C870" s="11"/>
      <c r="D870" s="11"/>
      <c r="E870" s="11"/>
      <c r="F870" s="11"/>
      <c r="G870" s="11"/>
      <c r="H870" s="11"/>
      <c r="I870" s="100"/>
      <c r="BA870" s="11"/>
      <c r="BB870" s="11"/>
      <c r="BC870" s="11"/>
      <c r="BD870" s="11"/>
      <c r="BE870" s="11"/>
      <c r="BF870" s="11"/>
      <c r="BG870" s="11"/>
      <c r="BH870" s="11"/>
      <c r="BI870" s="11"/>
      <c r="BJ870" s="11"/>
      <c r="BK870" s="11"/>
    </row>
    <row r="871" spans="2:63">
      <c r="B871" s="11"/>
      <c r="C871" s="11"/>
      <c r="D871" s="11"/>
      <c r="E871" s="11"/>
      <c r="F871" s="11"/>
      <c r="G871" s="11"/>
      <c r="H871" s="11"/>
      <c r="I871" s="100"/>
      <c r="BA871" s="11"/>
      <c r="BB871" s="11"/>
      <c r="BC871" s="11"/>
      <c r="BD871" s="11"/>
      <c r="BE871" s="11"/>
      <c r="BF871" s="11"/>
      <c r="BG871" s="11"/>
      <c r="BH871" s="11"/>
      <c r="BI871" s="11"/>
      <c r="BJ871" s="11"/>
      <c r="BK871" s="11"/>
    </row>
    <row r="872" spans="2:63">
      <c r="B872" s="11"/>
      <c r="C872" s="11"/>
      <c r="D872" s="11"/>
      <c r="E872" s="11"/>
      <c r="F872" s="11"/>
      <c r="G872" s="11"/>
      <c r="H872" s="11"/>
      <c r="I872" s="100"/>
      <c r="BA872" s="11"/>
      <c r="BB872" s="11"/>
      <c r="BC872" s="11"/>
      <c r="BD872" s="11"/>
      <c r="BE872" s="11"/>
      <c r="BF872" s="11"/>
      <c r="BG872" s="11"/>
      <c r="BH872" s="11"/>
      <c r="BI872" s="11"/>
      <c r="BJ872" s="11"/>
      <c r="BK872" s="11"/>
    </row>
    <row r="873" spans="2:63">
      <c r="B873" s="11"/>
      <c r="C873" s="11"/>
      <c r="D873" s="11"/>
      <c r="E873" s="11"/>
      <c r="F873" s="11"/>
      <c r="G873" s="11"/>
      <c r="H873" s="11"/>
      <c r="I873" s="100"/>
      <c r="BA873" s="11"/>
      <c r="BB873" s="11"/>
      <c r="BC873" s="11"/>
      <c r="BD873" s="11"/>
      <c r="BE873" s="11"/>
      <c r="BF873" s="11"/>
      <c r="BG873" s="11"/>
      <c r="BH873" s="11"/>
      <c r="BI873" s="11"/>
      <c r="BJ873" s="11"/>
      <c r="BK873" s="11"/>
    </row>
    <row r="874" spans="2:63">
      <c r="B874" s="11"/>
      <c r="C874" s="11"/>
      <c r="D874" s="11"/>
      <c r="E874" s="11"/>
      <c r="F874" s="11"/>
      <c r="G874" s="11"/>
      <c r="H874" s="11"/>
      <c r="I874" s="100"/>
      <c r="BA874" s="11"/>
      <c r="BB874" s="11"/>
      <c r="BC874" s="11"/>
      <c r="BD874" s="11"/>
      <c r="BE874" s="11"/>
      <c r="BF874" s="11"/>
      <c r="BG874" s="11"/>
      <c r="BH874" s="11"/>
      <c r="BI874" s="11"/>
      <c r="BJ874" s="11"/>
      <c r="BK874" s="11"/>
    </row>
    <row r="875" spans="2:63">
      <c r="B875" s="11"/>
      <c r="C875" s="11"/>
      <c r="D875" s="11"/>
      <c r="E875" s="11"/>
      <c r="F875" s="11"/>
      <c r="G875" s="11"/>
      <c r="H875" s="11"/>
      <c r="I875" s="100"/>
      <c r="BA875" s="11"/>
      <c r="BB875" s="11"/>
      <c r="BC875" s="11"/>
      <c r="BD875" s="11"/>
      <c r="BE875" s="11"/>
      <c r="BF875" s="11"/>
      <c r="BG875" s="11"/>
      <c r="BH875" s="11"/>
      <c r="BI875" s="11"/>
      <c r="BJ875" s="11"/>
      <c r="BK875" s="11"/>
    </row>
    <row r="876" spans="2:63">
      <c r="B876" s="11"/>
      <c r="C876" s="11"/>
      <c r="D876" s="11"/>
      <c r="E876" s="11"/>
      <c r="F876" s="11"/>
      <c r="G876" s="11"/>
      <c r="H876" s="11"/>
      <c r="I876" s="100"/>
      <c r="BA876" s="11"/>
      <c r="BB876" s="11"/>
      <c r="BC876" s="11"/>
      <c r="BD876" s="11"/>
      <c r="BE876" s="11"/>
      <c r="BF876" s="11"/>
      <c r="BG876" s="11"/>
      <c r="BH876" s="11"/>
      <c r="BI876" s="11"/>
      <c r="BJ876" s="11"/>
      <c r="BK876" s="11"/>
    </row>
    <row r="877" spans="2:63">
      <c r="B877" s="11"/>
      <c r="C877" s="11"/>
      <c r="D877" s="11"/>
      <c r="E877" s="11"/>
      <c r="F877" s="11"/>
      <c r="G877" s="11"/>
      <c r="H877" s="11"/>
      <c r="I877" s="100"/>
      <c r="BA877" s="11"/>
      <c r="BB877" s="11"/>
      <c r="BC877" s="11"/>
      <c r="BD877" s="11"/>
      <c r="BE877" s="11"/>
      <c r="BF877" s="11"/>
      <c r="BG877" s="11"/>
      <c r="BH877" s="11"/>
      <c r="BI877" s="11"/>
      <c r="BJ877" s="11"/>
      <c r="BK877" s="11"/>
    </row>
    <row r="878" spans="2:63">
      <c r="B878" s="11"/>
      <c r="C878" s="11"/>
      <c r="D878" s="11"/>
      <c r="E878" s="11"/>
      <c r="F878" s="11"/>
      <c r="G878" s="11"/>
      <c r="H878" s="11"/>
      <c r="I878" s="100"/>
      <c r="BA878" s="11"/>
      <c r="BB878" s="11"/>
      <c r="BC878" s="11"/>
      <c r="BD878" s="11"/>
      <c r="BE878" s="11"/>
      <c r="BF878" s="11"/>
      <c r="BG878" s="11"/>
      <c r="BH878" s="11"/>
      <c r="BI878" s="11"/>
      <c r="BJ878" s="11"/>
      <c r="BK878" s="11"/>
    </row>
    <row r="879" spans="2:63">
      <c r="B879" s="11"/>
      <c r="C879" s="11"/>
      <c r="D879" s="11"/>
      <c r="E879" s="11"/>
      <c r="F879" s="11"/>
      <c r="G879" s="11"/>
      <c r="H879" s="11"/>
      <c r="I879" s="100"/>
      <c r="BA879" s="11"/>
      <c r="BB879" s="11"/>
      <c r="BC879" s="11"/>
      <c r="BD879" s="11"/>
      <c r="BE879" s="11"/>
      <c r="BF879" s="11"/>
      <c r="BG879" s="11"/>
      <c r="BH879" s="11"/>
      <c r="BI879" s="11"/>
      <c r="BJ879" s="11"/>
      <c r="BK879" s="11"/>
    </row>
    <row r="880" spans="2:63">
      <c r="B880" s="11"/>
      <c r="C880" s="11"/>
      <c r="D880" s="11"/>
      <c r="E880" s="11"/>
      <c r="F880" s="11"/>
      <c r="G880" s="11"/>
      <c r="H880" s="11"/>
      <c r="I880" s="100"/>
      <c r="BA880" s="11"/>
      <c r="BB880" s="11"/>
      <c r="BC880" s="11"/>
      <c r="BD880" s="11"/>
      <c r="BE880" s="11"/>
      <c r="BF880" s="11"/>
      <c r="BG880" s="11"/>
      <c r="BH880" s="11"/>
      <c r="BI880" s="11"/>
      <c r="BJ880" s="11"/>
      <c r="BK880" s="11"/>
    </row>
    <row r="881" spans="2:63">
      <c r="B881" s="11"/>
      <c r="C881" s="11"/>
      <c r="D881" s="11"/>
      <c r="E881" s="11"/>
      <c r="F881" s="11"/>
      <c r="G881" s="11"/>
      <c r="H881" s="11"/>
      <c r="I881" s="100"/>
      <c r="BA881" s="11"/>
      <c r="BB881" s="11"/>
      <c r="BC881" s="11"/>
      <c r="BD881" s="11"/>
      <c r="BE881" s="11"/>
      <c r="BF881" s="11"/>
      <c r="BG881" s="11"/>
      <c r="BH881" s="11"/>
      <c r="BI881" s="11"/>
      <c r="BJ881" s="11"/>
      <c r="BK881" s="11"/>
    </row>
    <row r="882" spans="2:63">
      <c r="B882" s="11"/>
      <c r="C882" s="11"/>
      <c r="D882" s="11"/>
      <c r="E882" s="11"/>
      <c r="F882" s="11"/>
      <c r="G882" s="11"/>
      <c r="H882" s="11"/>
      <c r="I882" s="100"/>
      <c r="BA882" s="11"/>
      <c r="BB882" s="11"/>
      <c r="BC882" s="11"/>
      <c r="BD882" s="11"/>
      <c r="BE882" s="11"/>
      <c r="BF882" s="11"/>
      <c r="BG882" s="11"/>
      <c r="BH882" s="11"/>
      <c r="BI882" s="11"/>
      <c r="BJ882" s="11"/>
      <c r="BK882" s="11"/>
    </row>
    <row r="883" spans="2:63">
      <c r="B883" s="11"/>
      <c r="C883" s="11"/>
      <c r="D883" s="11"/>
      <c r="E883" s="11"/>
      <c r="F883" s="11"/>
      <c r="G883" s="11"/>
      <c r="H883" s="11"/>
      <c r="I883" s="100"/>
      <c r="BA883" s="11"/>
      <c r="BB883" s="11"/>
      <c r="BC883" s="11"/>
      <c r="BD883" s="11"/>
      <c r="BE883" s="11"/>
      <c r="BF883" s="11"/>
      <c r="BG883" s="11"/>
      <c r="BH883" s="11"/>
      <c r="BI883" s="11"/>
      <c r="BJ883" s="11"/>
      <c r="BK883" s="11"/>
    </row>
    <row r="884" spans="2:63">
      <c r="B884" s="11"/>
      <c r="C884" s="11"/>
      <c r="D884" s="11"/>
      <c r="E884" s="11"/>
      <c r="F884" s="11"/>
      <c r="G884" s="11"/>
      <c r="H884" s="11"/>
      <c r="I884" s="100"/>
      <c r="BA884" s="11"/>
      <c r="BB884" s="11"/>
      <c r="BC884" s="11"/>
      <c r="BD884" s="11"/>
      <c r="BE884" s="11"/>
      <c r="BF884" s="11"/>
      <c r="BG884" s="11"/>
      <c r="BH884" s="11"/>
      <c r="BI884" s="11"/>
      <c r="BJ884" s="11"/>
      <c r="BK884" s="11"/>
    </row>
    <row r="885" spans="2:63">
      <c r="B885" s="11"/>
      <c r="C885" s="11"/>
      <c r="D885" s="11"/>
      <c r="E885" s="11"/>
      <c r="F885" s="11"/>
      <c r="G885" s="11"/>
      <c r="H885" s="11"/>
      <c r="I885" s="100"/>
      <c r="BA885" s="11"/>
      <c r="BB885" s="11"/>
      <c r="BC885" s="11"/>
      <c r="BD885" s="11"/>
      <c r="BE885" s="11"/>
      <c r="BF885" s="11"/>
      <c r="BG885" s="11"/>
      <c r="BH885" s="11"/>
      <c r="BI885" s="11"/>
      <c r="BJ885" s="11"/>
      <c r="BK885" s="11"/>
    </row>
    <row r="886" spans="2:63">
      <c r="B886" s="11"/>
      <c r="C886" s="11"/>
      <c r="D886" s="11"/>
      <c r="E886" s="11"/>
      <c r="F886" s="11"/>
      <c r="G886" s="11"/>
      <c r="H886" s="11"/>
      <c r="I886" s="100"/>
      <c r="BA886" s="11"/>
      <c r="BB886" s="11"/>
      <c r="BC886" s="11"/>
      <c r="BD886" s="11"/>
      <c r="BE886" s="11"/>
      <c r="BF886" s="11"/>
      <c r="BG886" s="11"/>
      <c r="BH886" s="11"/>
      <c r="BI886" s="11"/>
      <c r="BJ886" s="11"/>
      <c r="BK886" s="11"/>
    </row>
    <row r="887" spans="2:63">
      <c r="B887" s="11"/>
      <c r="C887" s="11"/>
      <c r="D887" s="11"/>
      <c r="E887" s="11"/>
      <c r="F887" s="11"/>
      <c r="G887" s="11"/>
      <c r="H887" s="11"/>
      <c r="I887" s="100"/>
      <c r="BA887" s="11"/>
      <c r="BB887" s="11"/>
      <c r="BC887" s="11"/>
      <c r="BD887" s="11"/>
      <c r="BE887" s="11"/>
      <c r="BF887" s="11"/>
      <c r="BG887" s="11"/>
      <c r="BH887" s="11"/>
      <c r="BI887" s="11"/>
      <c r="BJ887" s="11"/>
      <c r="BK887" s="11"/>
    </row>
    <row r="888" spans="2:63">
      <c r="B888" s="11"/>
      <c r="C888" s="11"/>
      <c r="D888" s="11"/>
      <c r="E888" s="11"/>
      <c r="F888" s="11"/>
      <c r="G888" s="11"/>
      <c r="H888" s="11"/>
      <c r="I888" s="100"/>
      <c r="BA888" s="11"/>
      <c r="BB888" s="11"/>
      <c r="BC888" s="11"/>
      <c r="BD888" s="11"/>
      <c r="BE888" s="11"/>
      <c r="BF888" s="11"/>
      <c r="BG888" s="11"/>
      <c r="BH888" s="11"/>
      <c r="BI888" s="11"/>
      <c r="BJ888" s="11"/>
      <c r="BK888" s="11"/>
    </row>
    <row r="889" spans="2:63">
      <c r="B889" s="11"/>
      <c r="C889" s="11"/>
      <c r="D889" s="11"/>
      <c r="E889" s="11"/>
      <c r="F889" s="11"/>
      <c r="G889" s="11"/>
      <c r="H889" s="11"/>
      <c r="I889" s="100"/>
      <c r="BA889" s="11"/>
      <c r="BB889" s="11"/>
      <c r="BC889" s="11"/>
      <c r="BD889" s="11"/>
      <c r="BE889" s="11"/>
      <c r="BF889" s="11"/>
      <c r="BG889" s="11"/>
      <c r="BH889" s="11"/>
      <c r="BI889" s="11"/>
      <c r="BJ889" s="11"/>
      <c r="BK889" s="11"/>
    </row>
    <row r="890" spans="2:63">
      <c r="B890" s="11"/>
      <c r="C890" s="11"/>
      <c r="D890" s="11"/>
      <c r="E890" s="11"/>
      <c r="F890" s="11"/>
      <c r="G890" s="11"/>
      <c r="H890" s="11"/>
      <c r="I890" s="100"/>
      <c r="BA890" s="11"/>
      <c r="BB890" s="11"/>
      <c r="BC890" s="11"/>
      <c r="BD890" s="11"/>
      <c r="BE890" s="11"/>
      <c r="BF890" s="11"/>
      <c r="BG890" s="11"/>
      <c r="BH890" s="11"/>
      <c r="BI890" s="11"/>
      <c r="BJ890" s="11"/>
      <c r="BK890" s="11"/>
    </row>
    <row r="891" spans="2:63">
      <c r="B891" s="11"/>
      <c r="C891" s="11"/>
      <c r="D891" s="11"/>
      <c r="E891" s="11"/>
      <c r="F891" s="11"/>
      <c r="G891" s="11"/>
      <c r="H891" s="11"/>
      <c r="I891" s="100"/>
      <c r="BA891" s="11"/>
      <c r="BB891" s="11"/>
      <c r="BC891" s="11"/>
      <c r="BD891" s="11"/>
      <c r="BE891" s="11"/>
      <c r="BF891" s="11"/>
      <c r="BG891" s="11"/>
      <c r="BH891" s="11"/>
      <c r="BI891" s="11"/>
      <c r="BJ891" s="11"/>
      <c r="BK891" s="11"/>
    </row>
    <row r="892" spans="2:63">
      <c r="B892" s="11"/>
      <c r="C892" s="11"/>
      <c r="D892" s="11"/>
      <c r="E892" s="11"/>
      <c r="F892" s="11"/>
      <c r="G892" s="11"/>
      <c r="H892" s="11"/>
      <c r="I892" s="100"/>
      <c r="BA892" s="11"/>
      <c r="BB892" s="11"/>
      <c r="BC892" s="11"/>
      <c r="BD892" s="11"/>
      <c r="BE892" s="11"/>
      <c r="BF892" s="11"/>
      <c r="BG892" s="11"/>
      <c r="BH892" s="11"/>
      <c r="BI892" s="11"/>
      <c r="BJ892" s="11"/>
      <c r="BK892" s="11"/>
    </row>
    <row r="893" spans="2:63">
      <c r="B893" s="11"/>
      <c r="C893" s="11"/>
      <c r="D893" s="11"/>
      <c r="E893" s="11"/>
      <c r="F893" s="11"/>
      <c r="G893" s="11"/>
      <c r="H893" s="11"/>
      <c r="I893" s="100"/>
      <c r="BA893" s="11"/>
      <c r="BB893" s="11"/>
      <c r="BC893" s="11"/>
      <c r="BD893" s="11"/>
      <c r="BE893" s="11"/>
      <c r="BF893" s="11"/>
      <c r="BG893" s="11"/>
      <c r="BH893" s="11"/>
      <c r="BI893" s="11"/>
      <c r="BJ893" s="11"/>
      <c r="BK893" s="11"/>
    </row>
    <row r="894" spans="2:63">
      <c r="B894" s="11"/>
      <c r="C894" s="11"/>
      <c r="D894" s="11"/>
      <c r="E894" s="11"/>
      <c r="F894" s="11"/>
      <c r="G894" s="11"/>
      <c r="H894" s="11"/>
      <c r="I894" s="100"/>
      <c r="BA894" s="11"/>
      <c r="BB894" s="11"/>
      <c r="BC894" s="11"/>
      <c r="BD894" s="11"/>
      <c r="BE894" s="11"/>
      <c r="BF894" s="11"/>
      <c r="BG894" s="11"/>
      <c r="BH894" s="11"/>
      <c r="BI894" s="11"/>
      <c r="BJ894" s="11"/>
      <c r="BK894" s="11"/>
    </row>
    <row r="895" spans="2:63">
      <c r="B895" s="11"/>
      <c r="C895" s="11"/>
      <c r="D895" s="11"/>
      <c r="E895" s="11"/>
      <c r="F895" s="11"/>
      <c r="G895" s="11"/>
      <c r="H895" s="11"/>
      <c r="I895" s="100"/>
      <c r="BA895" s="11"/>
      <c r="BB895" s="11"/>
      <c r="BC895" s="11"/>
      <c r="BD895" s="11"/>
      <c r="BE895" s="11"/>
      <c r="BF895" s="11"/>
      <c r="BG895" s="11"/>
      <c r="BH895" s="11"/>
      <c r="BI895" s="11"/>
      <c r="BJ895" s="11"/>
      <c r="BK895" s="11"/>
    </row>
    <row r="896" spans="2:63">
      <c r="B896" s="11"/>
      <c r="C896" s="11"/>
      <c r="D896" s="11"/>
      <c r="E896" s="11"/>
      <c r="F896" s="11"/>
      <c r="G896" s="11"/>
      <c r="H896" s="11"/>
      <c r="I896" s="100"/>
      <c r="BA896" s="11"/>
      <c r="BB896" s="11"/>
      <c r="BC896" s="11"/>
      <c r="BD896" s="11"/>
      <c r="BE896" s="11"/>
      <c r="BF896" s="11"/>
      <c r="BG896" s="11"/>
      <c r="BH896" s="11"/>
      <c r="BI896" s="11"/>
      <c r="BJ896" s="11"/>
      <c r="BK896" s="11"/>
    </row>
    <row r="897" spans="2:63">
      <c r="B897" s="11"/>
      <c r="C897" s="11"/>
      <c r="D897" s="11"/>
      <c r="E897" s="11"/>
      <c r="F897" s="11"/>
      <c r="G897" s="11"/>
      <c r="H897" s="11"/>
      <c r="I897" s="100"/>
      <c r="BA897" s="11"/>
      <c r="BB897" s="11"/>
      <c r="BC897" s="11"/>
      <c r="BD897" s="11"/>
      <c r="BE897" s="11"/>
      <c r="BF897" s="11"/>
      <c r="BG897" s="11"/>
      <c r="BH897" s="11"/>
      <c r="BI897" s="11"/>
      <c r="BJ897" s="11"/>
      <c r="BK897" s="11"/>
    </row>
    <row r="898" spans="2:63">
      <c r="B898" s="11"/>
      <c r="C898" s="11"/>
      <c r="D898" s="11"/>
      <c r="E898" s="11"/>
      <c r="F898" s="11"/>
      <c r="G898" s="11"/>
      <c r="H898" s="11"/>
      <c r="I898" s="100"/>
      <c r="BA898" s="11"/>
      <c r="BB898" s="11"/>
      <c r="BC898" s="11"/>
      <c r="BD898" s="11"/>
      <c r="BE898" s="11"/>
      <c r="BF898" s="11"/>
      <c r="BG898" s="11"/>
      <c r="BH898" s="11"/>
      <c r="BI898" s="11"/>
      <c r="BJ898" s="11"/>
      <c r="BK898" s="11"/>
    </row>
    <row r="899" spans="2:63">
      <c r="B899" s="11"/>
      <c r="C899" s="11"/>
      <c r="D899" s="11"/>
      <c r="E899" s="11"/>
      <c r="F899" s="11"/>
      <c r="G899" s="11"/>
      <c r="H899" s="11"/>
      <c r="I899" s="100"/>
      <c r="BA899" s="11"/>
      <c r="BB899" s="11"/>
      <c r="BC899" s="11"/>
      <c r="BD899" s="11"/>
      <c r="BE899" s="11"/>
      <c r="BF899" s="11"/>
      <c r="BG899" s="11"/>
      <c r="BH899" s="11"/>
      <c r="BI899" s="11"/>
      <c r="BJ899" s="11"/>
      <c r="BK899" s="11"/>
    </row>
    <row r="900" spans="2:63">
      <c r="B900" s="11"/>
      <c r="C900" s="11"/>
      <c r="D900" s="11"/>
      <c r="E900" s="11"/>
      <c r="F900" s="11"/>
      <c r="G900" s="11"/>
      <c r="H900" s="11"/>
      <c r="I900" s="100"/>
      <c r="BA900" s="11"/>
      <c r="BB900" s="11"/>
      <c r="BC900" s="11"/>
      <c r="BD900" s="11"/>
      <c r="BE900" s="11"/>
      <c r="BF900" s="11"/>
      <c r="BG900" s="11"/>
      <c r="BH900" s="11"/>
      <c r="BI900" s="11"/>
      <c r="BJ900" s="11"/>
      <c r="BK900" s="11"/>
    </row>
    <row r="901" spans="2:63">
      <c r="B901" s="11"/>
      <c r="C901" s="11"/>
      <c r="D901" s="11"/>
      <c r="E901" s="11"/>
      <c r="F901" s="11"/>
      <c r="G901" s="11"/>
      <c r="H901" s="11"/>
      <c r="I901" s="100"/>
      <c r="BA901" s="11"/>
      <c r="BB901" s="11"/>
      <c r="BC901" s="11"/>
      <c r="BD901" s="11"/>
      <c r="BE901" s="11"/>
      <c r="BF901" s="11"/>
      <c r="BG901" s="11"/>
      <c r="BH901" s="11"/>
      <c r="BI901" s="11"/>
      <c r="BJ901" s="11"/>
      <c r="BK901" s="11"/>
    </row>
    <row r="902" spans="2:63">
      <c r="B902" s="11"/>
      <c r="C902" s="11"/>
      <c r="D902" s="11"/>
      <c r="E902" s="11"/>
      <c r="F902" s="11"/>
      <c r="G902" s="11"/>
      <c r="H902" s="11"/>
      <c r="I902" s="100"/>
      <c r="BA902" s="11"/>
      <c r="BB902" s="11"/>
      <c r="BC902" s="11"/>
      <c r="BD902" s="11"/>
      <c r="BE902" s="11"/>
      <c r="BF902" s="11"/>
      <c r="BG902" s="11"/>
      <c r="BH902" s="11"/>
      <c r="BI902" s="11"/>
      <c r="BJ902" s="11"/>
      <c r="BK902" s="11"/>
    </row>
    <row r="903" spans="2:63">
      <c r="B903" s="11"/>
      <c r="C903" s="11"/>
      <c r="D903" s="11"/>
      <c r="E903" s="11"/>
      <c r="F903" s="11"/>
      <c r="G903" s="11"/>
      <c r="H903" s="11"/>
      <c r="I903" s="100"/>
      <c r="BA903" s="11"/>
      <c r="BB903" s="11"/>
      <c r="BC903" s="11"/>
      <c r="BD903" s="11"/>
      <c r="BE903" s="11"/>
      <c r="BF903" s="11"/>
      <c r="BG903" s="11"/>
      <c r="BH903" s="11"/>
      <c r="BI903" s="11"/>
      <c r="BJ903" s="11"/>
      <c r="BK903" s="11"/>
    </row>
    <row r="904" spans="2:63">
      <c r="B904" s="11"/>
      <c r="C904" s="11"/>
      <c r="D904" s="11"/>
      <c r="E904" s="11"/>
      <c r="F904" s="11"/>
      <c r="G904" s="11"/>
      <c r="H904" s="11"/>
      <c r="I904" s="100"/>
      <c r="BA904" s="11"/>
      <c r="BB904" s="11"/>
      <c r="BC904" s="11"/>
      <c r="BD904" s="11"/>
      <c r="BE904" s="11"/>
      <c r="BF904" s="11"/>
      <c r="BG904" s="11"/>
      <c r="BH904" s="11"/>
      <c r="BI904" s="11"/>
      <c r="BJ904" s="11"/>
      <c r="BK904" s="11"/>
    </row>
    <row r="905" spans="2:63">
      <c r="B905" s="11"/>
      <c r="C905" s="11"/>
      <c r="D905" s="11"/>
      <c r="E905" s="11"/>
      <c r="F905" s="11"/>
      <c r="G905" s="11"/>
      <c r="H905" s="11"/>
      <c r="I905" s="100"/>
      <c r="BA905" s="11"/>
      <c r="BB905" s="11"/>
      <c r="BC905" s="11"/>
      <c r="BD905" s="11"/>
      <c r="BE905" s="11"/>
      <c r="BF905" s="11"/>
      <c r="BG905" s="11"/>
      <c r="BH905" s="11"/>
      <c r="BI905" s="11"/>
      <c r="BJ905" s="11"/>
      <c r="BK905" s="11"/>
    </row>
    <row r="906" spans="2:63">
      <c r="B906" s="11"/>
      <c r="C906" s="11"/>
      <c r="D906" s="11"/>
      <c r="E906" s="11"/>
      <c r="F906" s="11"/>
      <c r="G906" s="11"/>
      <c r="H906" s="11"/>
      <c r="I906" s="100"/>
      <c r="BA906" s="11"/>
      <c r="BB906" s="11"/>
      <c r="BC906" s="11"/>
      <c r="BD906" s="11"/>
      <c r="BE906" s="11"/>
      <c r="BF906" s="11"/>
      <c r="BG906" s="11"/>
      <c r="BH906" s="11"/>
      <c r="BI906" s="11"/>
      <c r="BJ906" s="11"/>
      <c r="BK906" s="11"/>
    </row>
    <row r="907" spans="2:63">
      <c r="B907" s="11"/>
      <c r="C907" s="11"/>
      <c r="D907" s="11"/>
      <c r="E907" s="11"/>
      <c r="F907" s="11"/>
      <c r="G907" s="11"/>
      <c r="H907" s="11"/>
      <c r="I907" s="100"/>
      <c r="BA907" s="11"/>
      <c r="BB907" s="11"/>
      <c r="BC907" s="11"/>
      <c r="BD907" s="11"/>
      <c r="BE907" s="11"/>
      <c r="BF907" s="11"/>
      <c r="BG907" s="11"/>
      <c r="BH907" s="11"/>
      <c r="BI907" s="11"/>
      <c r="BJ907" s="11"/>
      <c r="BK907" s="11"/>
    </row>
    <row r="908" spans="2:63">
      <c r="B908" s="11"/>
      <c r="C908" s="11"/>
      <c r="D908" s="11"/>
      <c r="E908" s="11"/>
      <c r="F908" s="11"/>
      <c r="G908" s="11"/>
      <c r="H908" s="11"/>
      <c r="I908" s="100"/>
      <c r="BA908" s="11"/>
      <c r="BB908" s="11"/>
      <c r="BC908" s="11"/>
      <c r="BD908" s="11"/>
      <c r="BE908" s="11"/>
      <c r="BF908" s="11"/>
      <c r="BG908" s="11"/>
      <c r="BH908" s="11"/>
      <c r="BI908" s="11"/>
      <c r="BJ908" s="11"/>
      <c r="BK908" s="11"/>
    </row>
    <row r="909" spans="2:63">
      <c r="B909" s="11"/>
      <c r="C909" s="11"/>
      <c r="D909" s="11"/>
      <c r="E909" s="11"/>
      <c r="F909" s="11"/>
      <c r="G909" s="11"/>
      <c r="H909" s="11"/>
      <c r="I909" s="100"/>
      <c r="BA909" s="11"/>
      <c r="BB909" s="11"/>
      <c r="BC909" s="11"/>
      <c r="BD909" s="11"/>
      <c r="BE909" s="11"/>
      <c r="BF909" s="11"/>
      <c r="BG909" s="11"/>
      <c r="BH909" s="11"/>
      <c r="BI909" s="11"/>
      <c r="BJ909" s="11"/>
      <c r="BK909" s="11"/>
    </row>
    <row r="910" spans="2:63">
      <c r="B910" s="11"/>
      <c r="C910" s="11"/>
      <c r="D910" s="11"/>
      <c r="E910" s="11"/>
      <c r="F910" s="11"/>
      <c r="G910" s="11"/>
      <c r="H910" s="11"/>
      <c r="I910" s="100"/>
      <c r="BA910" s="11"/>
      <c r="BB910" s="11"/>
      <c r="BC910" s="11"/>
      <c r="BD910" s="11"/>
      <c r="BE910" s="11"/>
      <c r="BF910" s="11"/>
      <c r="BG910" s="11"/>
      <c r="BH910" s="11"/>
      <c r="BI910" s="11"/>
      <c r="BJ910" s="11"/>
      <c r="BK910" s="11"/>
    </row>
    <row r="911" spans="2:63">
      <c r="B911" s="11"/>
      <c r="C911" s="11"/>
      <c r="D911" s="11"/>
      <c r="E911" s="11"/>
      <c r="F911" s="11"/>
      <c r="G911" s="11"/>
      <c r="H911" s="11"/>
      <c r="I911" s="100"/>
      <c r="BA911" s="11"/>
      <c r="BB911" s="11"/>
      <c r="BC911" s="11"/>
      <c r="BD911" s="11"/>
      <c r="BE911" s="11"/>
      <c r="BF911" s="11"/>
      <c r="BG911" s="11"/>
      <c r="BH911" s="11"/>
      <c r="BI911" s="11"/>
      <c r="BJ911" s="11"/>
      <c r="BK911" s="11"/>
    </row>
    <row r="912" spans="2:63">
      <c r="B912" s="11"/>
      <c r="C912" s="11"/>
      <c r="D912" s="11"/>
      <c r="E912" s="11"/>
      <c r="F912" s="11"/>
      <c r="G912" s="11"/>
      <c r="H912" s="11"/>
      <c r="I912" s="100"/>
      <c r="BA912" s="11"/>
      <c r="BB912" s="11"/>
      <c r="BC912" s="11"/>
      <c r="BD912" s="11"/>
      <c r="BE912" s="11"/>
      <c r="BF912" s="11"/>
      <c r="BG912" s="11"/>
      <c r="BH912" s="11"/>
      <c r="BI912" s="11"/>
      <c r="BJ912" s="11"/>
      <c r="BK912" s="11"/>
    </row>
    <row r="913" spans="2:63">
      <c r="B913" s="11"/>
      <c r="C913" s="11"/>
      <c r="D913" s="11"/>
      <c r="E913" s="11"/>
      <c r="F913" s="11"/>
      <c r="G913" s="11"/>
      <c r="H913" s="11"/>
      <c r="I913" s="100"/>
      <c r="BA913" s="11"/>
      <c r="BB913" s="11"/>
      <c r="BC913" s="11"/>
      <c r="BD913" s="11"/>
      <c r="BE913" s="11"/>
      <c r="BF913" s="11"/>
      <c r="BG913" s="11"/>
      <c r="BH913" s="11"/>
      <c r="BI913" s="11"/>
      <c r="BJ913" s="11"/>
      <c r="BK913" s="11"/>
    </row>
    <row r="914" spans="2:63">
      <c r="B914" s="11"/>
      <c r="C914" s="11"/>
      <c r="D914" s="11"/>
      <c r="E914" s="11"/>
      <c r="F914" s="11"/>
      <c r="G914" s="11"/>
      <c r="H914" s="11"/>
      <c r="I914" s="100"/>
      <c r="BA914" s="11"/>
      <c r="BB914" s="11"/>
      <c r="BC914" s="11"/>
      <c r="BD914" s="11"/>
      <c r="BE914" s="11"/>
      <c r="BF914" s="11"/>
      <c r="BG914" s="11"/>
      <c r="BH914" s="11"/>
      <c r="BI914" s="11"/>
      <c r="BJ914" s="11"/>
      <c r="BK914" s="11"/>
    </row>
    <row r="915" spans="2:63">
      <c r="B915" s="11"/>
      <c r="C915" s="11"/>
      <c r="D915" s="11"/>
      <c r="E915" s="11"/>
      <c r="F915" s="11"/>
      <c r="G915" s="11"/>
      <c r="H915" s="11"/>
      <c r="I915" s="100"/>
      <c r="BA915" s="11"/>
      <c r="BB915" s="11"/>
      <c r="BC915" s="11"/>
      <c r="BD915" s="11"/>
      <c r="BE915" s="11"/>
      <c r="BF915" s="11"/>
      <c r="BG915" s="11"/>
      <c r="BH915" s="11"/>
      <c r="BI915" s="11"/>
      <c r="BJ915" s="11"/>
      <c r="BK915" s="11"/>
    </row>
    <row r="916" spans="2:63">
      <c r="B916" s="11"/>
      <c r="C916" s="11"/>
      <c r="D916" s="11"/>
      <c r="E916" s="11"/>
      <c r="F916" s="11"/>
      <c r="G916" s="11"/>
      <c r="H916" s="11"/>
      <c r="I916" s="100"/>
      <c r="BA916" s="11"/>
      <c r="BB916" s="11"/>
      <c r="BC916" s="11"/>
      <c r="BD916" s="11"/>
      <c r="BE916" s="11"/>
      <c r="BF916" s="11"/>
      <c r="BG916" s="11"/>
      <c r="BH916" s="11"/>
      <c r="BI916" s="11"/>
      <c r="BJ916" s="11"/>
      <c r="BK916" s="11"/>
    </row>
    <row r="917" spans="2:63">
      <c r="B917" s="11"/>
      <c r="C917" s="11"/>
      <c r="D917" s="11"/>
      <c r="E917" s="11"/>
      <c r="F917" s="11"/>
      <c r="G917" s="11"/>
      <c r="H917" s="11"/>
      <c r="I917" s="100"/>
      <c r="BA917" s="11"/>
      <c r="BB917" s="11"/>
      <c r="BC917" s="11"/>
      <c r="BD917" s="11"/>
      <c r="BE917" s="11"/>
      <c r="BF917" s="11"/>
      <c r="BG917" s="11"/>
      <c r="BH917" s="11"/>
      <c r="BI917" s="11"/>
      <c r="BJ917" s="11"/>
      <c r="BK917" s="11"/>
    </row>
    <row r="918" spans="2:63">
      <c r="B918" s="11"/>
      <c r="C918" s="11"/>
      <c r="D918" s="11"/>
      <c r="E918" s="11"/>
      <c r="F918" s="11"/>
      <c r="G918" s="11"/>
      <c r="H918" s="11"/>
      <c r="I918" s="100"/>
      <c r="BA918" s="11"/>
      <c r="BB918" s="11"/>
      <c r="BC918" s="11"/>
      <c r="BD918" s="11"/>
      <c r="BE918" s="11"/>
      <c r="BF918" s="11"/>
      <c r="BG918" s="11"/>
      <c r="BH918" s="11"/>
      <c r="BI918" s="11"/>
      <c r="BJ918" s="11"/>
      <c r="BK918" s="11"/>
    </row>
    <row r="919" spans="2:63">
      <c r="B919" s="11"/>
      <c r="C919" s="11"/>
      <c r="D919" s="11"/>
      <c r="E919" s="11"/>
      <c r="F919" s="11"/>
      <c r="G919" s="11"/>
      <c r="H919" s="11"/>
      <c r="I919" s="100"/>
      <c r="BA919" s="11"/>
      <c r="BB919" s="11"/>
      <c r="BC919" s="11"/>
      <c r="BD919" s="11"/>
      <c r="BE919" s="11"/>
      <c r="BF919" s="11"/>
      <c r="BG919" s="11"/>
      <c r="BH919" s="11"/>
      <c r="BI919" s="11"/>
      <c r="BJ919" s="11"/>
      <c r="BK919" s="11"/>
    </row>
    <row r="920" spans="2:63">
      <c r="B920" s="11"/>
      <c r="C920" s="11"/>
      <c r="D920" s="11"/>
      <c r="E920" s="11"/>
      <c r="F920" s="11"/>
      <c r="G920" s="11"/>
      <c r="H920" s="11"/>
      <c r="I920" s="100"/>
      <c r="BA920" s="11"/>
      <c r="BB920" s="11"/>
      <c r="BC920" s="11"/>
      <c r="BD920" s="11"/>
      <c r="BE920" s="11"/>
      <c r="BF920" s="11"/>
      <c r="BG920" s="11"/>
      <c r="BH920" s="11"/>
      <c r="BI920" s="11"/>
      <c r="BJ920" s="11"/>
      <c r="BK920" s="11"/>
    </row>
    <row r="921" spans="2:63">
      <c r="B921" s="11"/>
      <c r="C921" s="11"/>
      <c r="D921" s="11"/>
      <c r="E921" s="11"/>
      <c r="F921" s="11"/>
      <c r="G921" s="11"/>
      <c r="H921" s="11"/>
      <c r="I921" s="100"/>
      <c r="BA921" s="11"/>
      <c r="BB921" s="11"/>
      <c r="BC921" s="11"/>
      <c r="BD921" s="11"/>
      <c r="BE921" s="11"/>
      <c r="BF921" s="11"/>
      <c r="BG921" s="11"/>
      <c r="BH921" s="11"/>
      <c r="BI921" s="11"/>
      <c r="BJ921" s="11"/>
      <c r="BK921" s="11"/>
    </row>
    <row r="922" spans="2:63">
      <c r="B922" s="11"/>
      <c r="C922" s="11"/>
      <c r="D922" s="11"/>
      <c r="E922" s="11"/>
      <c r="F922" s="11"/>
      <c r="G922" s="11"/>
      <c r="H922" s="11"/>
      <c r="I922" s="100"/>
      <c r="BA922" s="11"/>
      <c r="BB922" s="11"/>
      <c r="BC922" s="11"/>
      <c r="BD922" s="11"/>
      <c r="BE922" s="11"/>
      <c r="BF922" s="11"/>
      <c r="BG922" s="11"/>
      <c r="BH922" s="11"/>
      <c r="BI922" s="11"/>
      <c r="BJ922" s="11"/>
      <c r="BK922" s="11"/>
    </row>
    <row r="923" spans="2:63">
      <c r="B923" s="11"/>
      <c r="C923" s="11"/>
      <c r="D923" s="11"/>
      <c r="E923" s="11"/>
      <c r="F923" s="11"/>
      <c r="G923" s="11"/>
      <c r="H923" s="11"/>
      <c r="I923" s="100"/>
      <c r="BA923" s="11"/>
      <c r="BB923" s="11"/>
      <c r="BC923" s="11"/>
      <c r="BD923" s="11"/>
      <c r="BE923" s="11"/>
      <c r="BF923" s="11"/>
      <c r="BG923" s="11"/>
      <c r="BH923" s="11"/>
      <c r="BI923" s="11"/>
      <c r="BJ923" s="11"/>
      <c r="BK923" s="11"/>
    </row>
    <row r="924" spans="2:63">
      <c r="B924" s="11"/>
      <c r="C924" s="11"/>
      <c r="D924" s="11"/>
      <c r="E924" s="11"/>
      <c r="F924" s="11"/>
      <c r="G924" s="11"/>
      <c r="H924" s="11"/>
      <c r="I924" s="100"/>
      <c r="BA924" s="11"/>
      <c r="BB924" s="11"/>
      <c r="BC924" s="11"/>
      <c r="BD924" s="11"/>
      <c r="BE924" s="11"/>
      <c r="BF924" s="11"/>
      <c r="BG924" s="11"/>
      <c r="BH924" s="11"/>
      <c r="BI924" s="11"/>
      <c r="BJ924" s="11"/>
      <c r="BK924" s="11"/>
    </row>
    <row r="925" spans="2:63">
      <c r="B925" s="11"/>
      <c r="C925" s="11"/>
      <c r="D925" s="11"/>
      <c r="E925" s="11"/>
      <c r="F925" s="11"/>
      <c r="G925" s="11"/>
      <c r="H925" s="11"/>
      <c r="I925" s="100"/>
      <c r="BA925" s="11"/>
      <c r="BB925" s="11"/>
      <c r="BC925" s="11"/>
      <c r="BD925" s="11"/>
      <c r="BE925" s="11"/>
      <c r="BF925" s="11"/>
      <c r="BG925" s="11"/>
      <c r="BH925" s="11"/>
      <c r="BI925" s="11"/>
      <c r="BJ925" s="11"/>
      <c r="BK925" s="11"/>
    </row>
    <row r="926" spans="2:63">
      <c r="B926" s="11"/>
      <c r="C926" s="11"/>
      <c r="D926" s="11"/>
      <c r="E926" s="11"/>
      <c r="F926" s="11"/>
      <c r="G926" s="11"/>
      <c r="H926" s="11"/>
      <c r="I926" s="100"/>
      <c r="BA926" s="11"/>
      <c r="BB926" s="11"/>
      <c r="BC926" s="11"/>
      <c r="BD926" s="11"/>
      <c r="BE926" s="11"/>
      <c r="BF926" s="11"/>
      <c r="BG926" s="11"/>
      <c r="BH926" s="11"/>
      <c r="BI926" s="11"/>
      <c r="BJ926" s="11"/>
      <c r="BK926" s="11"/>
    </row>
    <row r="927" spans="2:63">
      <c r="B927" s="11"/>
      <c r="C927" s="11"/>
      <c r="D927" s="11"/>
      <c r="E927" s="11"/>
      <c r="F927" s="11"/>
      <c r="G927" s="11"/>
      <c r="H927" s="11"/>
      <c r="I927" s="100"/>
      <c r="BA927" s="11"/>
      <c r="BB927" s="11"/>
      <c r="BC927" s="11"/>
      <c r="BD927" s="11"/>
      <c r="BE927" s="11"/>
      <c r="BF927" s="11"/>
      <c r="BG927" s="11"/>
      <c r="BH927" s="11"/>
      <c r="BI927" s="11"/>
      <c r="BJ927" s="11"/>
      <c r="BK927" s="11"/>
    </row>
    <row r="928" spans="2:63">
      <c r="B928" s="11"/>
      <c r="C928" s="11"/>
      <c r="D928" s="11"/>
      <c r="E928" s="11"/>
      <c r="F928" s="11"/>
      <c r="G928" s="11"/>
      <c r="H928" s="11"/>
      <c r="I928" s="100"/>
      <c r="BA928" s="11"/>
      <c r="BB928" s="11"/>
      <c r="BC928" s="11"/>
      <c r="BD928" s="11"/>
      <c r="BE928" s="11"/>
      <c r="BF928" s="11"/>
      <c r="BG928" s="11"/>
      <c r="BH928" s="11"/>
      <c r="BI928" s="11"/>
      <c r="BJ928" s="11"/>
      <c r="BK928" s="11"/>
    </row>
    <row r="929" spans="2:63">
      <c r="B929" s="11"/>
      <c r="C929" s="11"/>
      <c r="D929" s="11"/>
      <c r="E929" s="11"/>
      <c r="F929" s="11"/>
      <c r="G929" s="11"/>
      <c r="H929" s="11"/>
      <c r="I929" s="100"/>
      <c r="BA929" s="11"/>
      <c r="BB929" s="11"/>
      <c r="BC929" s="11"/>
      <c r="BD929" s="11"/>
      <c r="BE929" s="11"/>
      <c r="BF929" s="11"/>
      <c r="BG929" s="11"/>
      <c r="BH929" s="11"/>
      <c r="BI929" s="11"/>
      <c r="BJ929" s="11"/>
      <c r="BK929" s="11"/>
    </row>
    <row r="930" spans="2:63">
      <c r="B930" s="11"/>
      <c r="C930" s="11"/>
      <c r="D930" s="11"/>
      <c r="E930" s="11"/>
      <c r="F930" s="11"/>
      <c r="G930" s="11"/>
      <c r="H930" s="11"/>
      <c r="I930" s="100"/>
      <c r="BA930" s="11"/>
      <c r="BB930" s="11"/>
      <c r="BC930" s="11"/>
      <c r="BD930" s="11"/>
      <c r="BE930" s="11"/>
      <c r="BF930" s="11"/>
      <c r="BG930" s="11"/>
      <c r="BH930" s="11"/>
      <c r="BI930" s="11"/>
      <c r="BJ930" s="11"/>
      <c r="BK930" s="11"/>
    </row>
    <row r="931" spans="2:63">
      <c r="B931" s="11"/>
      <c r="C931" s="11"/>
      <c r="D931" s="11"/>
      <c r="E931" s="11"/>
      <c r="F931" s="11"/>
      <c r="G931" s="11"/>
      <c r="H931" s="11"/>
      <c r="I931" s="100"/>
      <c r="BA931" s="11"/>
      <c r="BB931" s="11"/>
      <c r="BC931" s="11"/>
      <c r="BD931" s="11"/>
      <c r="BE931" s="11"/>
      <c r="BF931" s="11"/>
      <c r="BG931" s="11"/>
      <c r="BH931" s="11"/>
      <c r="BI931" s="11"/>
      <c r="BJ931" s="11"/>
      <c r="BK931" s="11"/>
    </row>
    <row r="932" spans="2:63">
      <c r="B932" s="11"/>
      <c r="C932" s="11"/>
      <c r="D932" s="11"/>
      <c r="E932" s="11"/>
      <c r="F932" s="11"/>
      <c r="G932" s="11"/>
      <c r="H932" s="11"/>
      <c r="I932" s="100"/>
      <c r="BA932" s="11"/>
      <c r="BB932" s="11"/>
      <c r="BC932" s="11"/>
      <c r="BD932" s="11"/>
      <c r="BE932" s="11"/>
      <c r="BF932" s="11"/>
      <c r="BG932" s="11"/>
      <c r="BH932" s="11"/>
      <c r="BI932" s="11"/>
      <c r="BJ932" s="11"/>
      <c r="BK932" s="11"/>
    </row>
    <row r="933" spans="2:63">
      <c r="B933" s="11"/>
      <c r="C933" s="11"/>
      <c r="D933" s="11"/>
      <c r="E933" s="11"/>
      <c r="F933" s="11"/>
      <c r="G933" s="11"/>
      <c r="H933" s="11"/>
      <c r="I933" s="100"/>
      <c r="BA933" s="11"/>
      <c r="BB933" s="11"/>
      <c r="BC933" s="11"/>
      <c r="BD933" s="11"/>
      <c r="BE933" s="11"/>
      <c r="BF933" s="11"/>
      <c r="BG933" s="11"/>
      <c r="BH933" s="11"/>
      <c r="BI933" s="11"/>
      <c r="BJ933" s="11"/>
      <c r="BK933" s="11"/>
    </row>
    <row r="934" spans="2:63">
      <c r="B934" s="11"/>
      <c r="C934" s="11"/>
      <c r="D934" s="11"/>
      <c r="E934" s="11"/>
      <c r="F934" s="11"/>
      <c r="G934" s="11"/>
      <c r="H934" s="11"/>
      <c r="I934" s="100"/>
      <c r="BA934" s="11"/>
      <c r="BB934" s="11"/>
      <c r="BC934" s="11"/>
      <c r="BD934" s="11"/>
      <c r="BE934" s="11"/>
      <c r="BF934" s="11"/>
      <c r="BG934" s="11"/>
      <c r="BH934" s="11"/>
      <c r="BI934" s="11"/>
      <c r="BJ934" s="11"/>
      <c r="BK934" s="11"/>
    </row>
    <row r="935" spans="2:63">
      <c r="B935" s="11"/>
      <c r="C935" s="11"/>
      <c r="D935" s="11"/>
      <c r="E935" s="11"/>
      <c r="F935" s="11"/>
      <c r="G935" s="11"/>
      <c r="H935" s="11"/>
      <c r="I935" s="100"/>
      <c r="BA935" s="11"/>
      <c r="BB935" s="11"/>
      <c r="BC935" s="11"/>
      <c r="BD935" s="11"/>
      <c r="BE935" s="11"/>
      <c r="BF935" s="11"/>
      <c r="BG935" s="11"/>
      <c r="BH935" s="11"/>
      <c r="BI935" s="11"/>
      <c r="BJ935" s="11"/>
      <c r="BK935" s="11"/>
    </row>
    <row r="936" spans="2:63">
      <c r="B936" s="11"/>
      <c r="C936" s="11"/>
      <c r="D936" s="11"/>
      <c r="E936" s="11"/>
      <c r="F936" s="11"/>
      <c r="G936" s="11"/>
      <c r="H936" s="11"/>
      <c r="I936" s="100"/>
      <c r="BA936" s="11"/>
      <c r="BB936" s="11"/>
      <c r="BC936" s="11"/>
      <c r="BD936" s="11"/>
      <c r="BE936" s="11"/>
      <c r="BF936" s="11"/>
      <c r="BG936" s="11"/>
      <c r="BH936" s="11"/>
      <c r="BI936" s="11"/>
      <c r="BJ936" s="11"/>
      <c r="BK936" s="11"/>
    </row>
    <row r="937" spans="2:63">
      <c r="B937" s="11"/>
      <c r="C937" s="11"/>
      <c r="D937" s="11"/>
      <c r="E937" s="11"/>
      <c r="F937" s="11"/>
      <c r="G937" s="11"/>
      <c r="H937" s="11"/>
      <c r="I937" s="100"/>
      <c r="BA937" s="11"/>
      <c r="BB937" s="11"/>
      <c r="BC937" s="11"/>
      <c r="BD937" s="11"/>
      <c r="BE937" s="11"/>
      <c r="BF937" s="11"/>
      <c r="BG937" s="11"/>
      <c r="BH937" s="11"/>
      <c r="BI937" s="11"/>
      <c r="BJ937" s="11"/>
      <c r="BK937" s="11"/>
    </row>
    <row r="938" spans="2:63">
      <c r="B938" s="11"/>
      <c r="C938" s="11"/>
      <c r="D938" s="11"/>
      <c r="E938" s="11"/>
      <c r="F938" s="11"/>
      <c r="G938" s="11"/>
      <c r="H938" s="11"/>
      <c r="I938" s="100"/>
      <c r="BA938" s="11"/>
      <c r="BB938" s="11"/>
      <c r="BC938" s="11"/>
      <c r="BD938" s="11"/>
      <c r="BE938" s="11"/>
      <c r="BF938" s="11"/>
      <c r="BG938" s="11"/>
      <c r="BH938" s="11"/>
      <c r="BI938" s="11"/>
      <c r="BJ938" s="11"/>
      <c r="BK938" s="11"/>
    </row>
    <row r="939" spans="2:63">
      <c r="B939" s="11"/>
      <c r="C939" s="11"/>
      <c r="D939" s="11"/>
      <c r="E939" s="11"/>
      <c r="F939" s="11"/>
      <c r="G939" s="11"/>
      <c r="H939" s="11"/>
      <c r="I939" s="100"/>
      <c r="BA939" s="11"/>
      <c r="BB939" s="11"/>
      <c r="BC939" s="11"/>
      <c r="BD939" s="11"/>
      <c r="BE939" s="11"/>
      <c r="BF939" s="11"/>
      <c r="BG939" s="11"/>
      <c r="BH939" s="11"/>
      <c r="BI939" s="11"/>
      <c r="BJ939" s="11"/>
      <c r="BK939" s="11"/>
    </row>
    <row r="940" spans="2:63">
      <c r="B940" s="11"/>
      <c r="C940" s="11"/>
      <c r="D940" s="11"/>
      <c r="E940" s="11"/>
      <c r="F940" s="11"/>
      <c r="G940" s="11"/>
      <c r="H940" s="11"/>
      <c r="I940" s="100"/>
      <c r="BA940" s="11"/>
      <c r="BB940" s="11"/>
      <c r="BC940" s="11"/>
      <c r="BD940" s="11"/>
      <c r="BE940" s="11"/>
      <c r="BF940" s="11"/>
      <c r="BG940" s="11"/>
      <c r="BH940" s="11"/>
      <c r="BI940" s="11"/>
      <c r="BJ940" s="11"/>
      <c r="BK940" s="11"/>
    </row>
    <row r="941" spans="2:63">
      <c r="B941" s="11"/>
      <c r="C941" s="11"/>
      <c r="D941" s="11"/>
      <c r="E941" s="11"/>
      <c r="F941" s="11"/>
      <c r="G941" s="11"/>
      <c r="H941" s="11"/>
      <c r="I941" s="100"/>
      <c r="BA941" s="11"/>
      <c r="BB941" s="11"/>
      <c r="BC941" s="11"/>
      <c r="BD941" s="11"/>
      <c r="BE941" s="11"/>
      <c r="BF941" s="11"/>
      <c r="BG941" s="11"/>
      <c r="BH941" s="11"/>
      <c r="BI941" s="11"/>
      <c r="BJ941" s="11"/>
      <c r="BK941" s="11"/>
    </row>
    <row r="942" spans="2:63">
      <c r="B942" s="11"/>
      <c r="C942" s="11"/>
      <c r="D942" s="11"/>
      <c r="E942" s="11"/>
      <c r="F942" s="11"/>
      <c r="G942" s="11"/>
      <c r="H942" s="11"/>
      <c r="I942" s="100"/>
      <c r="BA942" s="11"/>
      <c r="BB942" s="11"/>
      <c r="BC942" s="11"/>
      <c r="BD942" s="11"/>
      <c r="BE942" s="11"/>
      <c r="BF942" s="11"/>
      <c r="BG942" s="11"/>
      <c r="BH942" s="11"/>
      <c r="BI942" s="11"/>
      <c r="BJ942" s="11"/>
      <c r="BK942" s="11"/>
    </row>
    <row r="943" spans="2:63">
      <c r="B943" s="11"/>
      <c r="C943" s="11"/>
      <c r="D943" s="11"/>
      <c r="E943" s="11"/>
      <c r="F943" s="11"/>
      <c r="G943" s="11"/>
      <c r="H943" s="11"/>
      <c r="I943" s="100"/>
      <c r="BA943" s="11"/>
      <c r="BB943" s="11"/>
      <c r="BC943" s="11"/>
      <c r="BD943" s="11"/>
      <c r="BE943" s="11"/>
      <c r="BF943" s="11"/>
      <c r="BG943" s="11"/>
      <c r="BH943" s="11"/>
      <c r="BI943" s="11"/>
      <c r="BJ943" s="11"/>
      <c r="BK943" s="11"/>
    </row>
    <row r="944" spans="2:63">
      <c r="B944" s="11"/>
      <c r="C944" s="11"/>
      <c r="D944" s="11"/>
      <c r="E944" s="11"/>
      <c r="F944" s="11"/>
      <c r="G944" s="11"/>
      <c r="H944" s="11"/>
      <c r="I944" s="100"/>
      <c r="BA944" s="11"/>
      <c r="BB944" s="11"/>
      <c r="BC944" s="11"/>
      <c r="BD944" s="11"/>
      <c r="BE944" s="11"/>
      <c r="BF944" s="11"/>
      <c r="BG944" s="11"/>
      <c r="BH944" s="11"/>
      <c r="BI944" s="11"/>
      <c r="BJ944" s="11"/>
      <c r="BK944" s="11"/>
    </row>
    <row r="945" spans="2:63">
      <c r="B945" s="11"/>
      <c r="C945" s="11"/>
      <c r="D945" s="11"/>
      <c r="E945" s="11"/>
      <c r="F945" s="11"/>
      <c r="G945" s="11"/>
      <c r="H945" s="11"/>
      <c r="I945" s="100"/>
      <c r="BA945" s="11"/>
      <c r="BB945" s="11"/>
      <c r="BC945" s="11"/>
      <c r="BD945" s="11"/>
      <c r="BE945" s="11"/>
      <c r="BF945" s="11"/>
      <c r="BG945" s="11"/>
      <c r="BH945" s="11"/>
      <c r="BI945" s="11"/>
      <c r="BJ945" s="11"/>
      <c r="BK945" s="11"/>
    </row>
    <row r="946" spans="2:63">
      <c r="B946" s="11"/>
      <c r="C946" s="11"/>
      <c r="D946" s="11"/>
      <c r="E946" s="11"/>
      <c r="F946" s="11"/>
      <c r="G946" s="11"/>
      <c r="H946" s="11"/>
      <c r="I946" s="100"/>
      <c r="BA946" s="11"/>
      <c r="BB946" s="11"/>
      <c r="BC946" s="11"/>
      <c r="BD946" s="11"/>
      <c r="BE946" s="11"/>
      <c r="BF946" s="11"/>
      <c r="BG946" s="11"/>
      <c r="BH946" s="11"/>
      <c r="BI946" s="11"/>
      <c r="BJ946" s="11"/>
      <c r="BK946" s="11"/>
    </row>
    <row r="947" spans="2:63">
      <c r="B947" s="11"/>
      <c r="C947" s="11"/>
      <c r="D947" s="11"/>
      <c r="E947" s="11"/>
      <c r="F947" s="11"/>
      <c r="G947" s="11"/>
      <c r="H947" s="11"/>
      <c r="I947" s="100"/>
      <c r="BA947" s="11"/>
      <c r="BB947" s="11"/>
      <c r="BC947" s="11"/>
      <c r="BD947" s="11"/>
      <c r="BE947" s="11"/>
      <c r="BF947" s="11"/>
      <c r="BG947" s="11"/>
      <c r="BH947" s="11"/>
      <c r="BI947" s="11"/>
      <c r="BJ947" s="11"/>
      <c r="BK947" s="11"/>
    </row>
    <row r="948" spans="2:63">
      <c r="B948" s="11"/>
      <c r="C948" s="11"/>
      <c r="D948" s="11"/>
      <c r="E948" s="11"/>
      <c r="F948" s="11"/>
      <c r="G948" s="11"/>
      <c r="H948" s="11"/>
      <c r="I948" s="100"/>
      <c r="BA948" s="11"/>
      <c r="BB948" s="11"/>
      <c r="BC948" s="11"/>
      <c r="BD948" s="11"/>
      <c r="BE948" s="11"/>
      <c r="BF948" s="11"/>
      <c r="BG948" s="11"/>
      <c r="BH948" s="11"/>
      <c r="BI948" s="11"/>
      <c r="BJ948" s="11"/>
      <c r="BK948" s="11"/>
    </row>
    <row r="949" spans="2:63">
      <c r="B949" s="11"/>
      <c r="C949" s="11"/>
      <c r="D949" s="11"/>
      <c r="E949" s="11"/>
      <c r="F949" s="11"/>
      <c r="G949" s="11"/>
      <c r="H949" s="11"/>
      <c r="I949" s="100"/>
      <c r="BA949" s="11"/>
      <c r="BB949" s="11"/>
      <c r="BC949" s="11"/>
      <c r="BD949" s="11"/>
      <c r="BE949" s="11"/>
      <c r="BF949" s="11"/>
      <c r="BG949" s="11"/>
      <c r="BH949" s="11"/>
      <c r="BI949" s="11"/>
      <c r="BJ949" s="11"/>
      <c r="BK949" s="11"/>
    </row>
    <row r="950" spans="2:63">
      <c r="B950" s="11"/>
      <c r="C950" s="11"/>
      <c r="D950" s="11"/>
      <c r="E950" s="11"/>
      <c r="F950" s="11"/>
      <c r="G950" s="11"/>
      <c r="H950" s="11"/>
      <c r="I950" s="100"/>
      <c r="BA950" s="11"/>
      <c r="BB950" s="11"/>
      <c r="BC950" s="11"/>
      <c r="BD950" s="11"/>
      <c r="BE950" s="11"/>
      <c r="BF950" s="11"/>
      <c r="BG950" s="11"/>
      <c r="BH950" s="11"/>
      <c r="BI950" s="11"/>
      <c r="BJ950" s="11"/>
      <c r="BK950" s="11"/>
    </row>
    <row r="951" spans="2:63">
      <c r="B951" s="11"/>
      <c r="C951" s="11"/>
      <c r="D951" s="11"/>
      <c r="E951" s="11"/>
      <c r="F951" s="11"/>
      <c r="G951" s="11"/>
      <c r="H951" s="11"/>
      <c r="I951" s="100"/>
      <c r="BA951" s="11"/>
      <c r="BB951" s="11"/>
      <c r="BC951" s="11"/>
      <c r="BD951" s="11"/>
      <c r="BE951" s="11"/>
      <c r="BF951" s="11"/>
      <c r="BG951" s="11"/>
      <c r="BH951" s="11"/>
      <c r="BI951" s="11"/>
      <c r="BJ951" s="11"/>
      <c r="BK951" s="11"/>
    </row>
    <row r="952" spans="2:63">
      <c r="B952" s="11"/>
      <c r="C952" s="11"/>
      <c r="D952" s="11"/>
      <c r="E952" s="11"/>
      <c r="F952" s="11"/>
      <c r="G952" s="11"/>
      <c r="H952" s="11"/>
      <c r="I952" s="100"/>
      <c r="BA952" s="11"/>
      <c r="BB952" s="11"/>
      <c r="BC952" s="11"/>
      <c r="BD952" s="11"/>
      <c r="BE952" s="11"/>
      <c r="BF952" s="11"/>
      <c r="BG952" s="11"/>
      <c r="BH952" s="11"/>
      <c r="BI952" s="11"/>
      <c r="BJ952" s="11"/>
      <c r="BK952" s="11"/>
    </row>
    <row r="953" spans="2:63">
      <c r="B953" s="11"/>
      <c r="C953" s="11"/>
      <c r="D953" s="11"/>
      <c r="E953" s="11"/>
      <c r="F953" s="11"/>
      <c r="G953" s="11"/>
      <c r="H953" s="11"/>
      <c r="I953" s="100"/>
      <c r="BA953" s="11"/>
      <c r="BB953" s="11"/>
      <c r="BC953" s="11"/>
      <c r="BD953" s="11"/>
      <c r="BE953" s="11"/>
      <c r="BF953" s="11"/>
      <c r="BG953" s="11"/>
      <c r="BH953" s="11"/>
      <c r="BI953" s="11"/>
      <c r="BJ953" s="11"/>
      <c r="BK953" s="11"/>
    </row>
    <row r="954" spans="2:63">
      <c r="B954" s="11"/>
      <c r="C954" s="11"/>
      <c r="D954" s="11"/>
      <c r="E954" s="11"/>
      <c r="F954" s="11"/>
      <c r="G954" s="11"/>
      <c r="H954" s="11"/>
      <c r="I954" s="100"/>
      <c r="BA954" s="11"/>
      <c r="BB954" s="11"/>
      <c r="BC954" s="11"/>
      <c r="BD954" s="11"/>
      <c r="BE954" s="11"/>
      <c r="BF954" s="11"/>
      <c r="BG954" s="11"/>
      <c r="BH954" s="11"/>
      <c r="BI954" s="11"/>
      <c r="BJ954" s="11"/>
      <c r="BK954" s="11"/>
    </row>
    <row r="955" spans="2:63">
      <c r="B955" s="11"/>
      <c r="C955" s="11"/>
      <c r="D955" s="11"/>
      <c r="E955" s="11"/>
      <c r="F955" s="11"/>
      <c r="G955" s="11"/>
      <c r="H955" s="11"/>
      <c r="I955" s="100"/>
      <c r="BA955" s="11"/>
      <c r="BB955" s="11"/>
      <c r="BC955" s="11"/>
      <c r="BD955" s="11"/>
      <c r="BE955" s="11"/>
      <c r="BF955" s="11"/>
      <c r="BG955" s="11"/>
      <c r="BH955" s="11"/>
      <c r="BI955" s="11"/>
      <c r="BJ955" s="11"/>
      <c r="BK955" s="11"/>
    </row>
    <row r="956" spans="2:63">
      <c r="B956" s="11"/>
      <c r="C956" s="11"/>
      <c r="D956" s="11"/>
      <c r="E956" s="11"/>
      <c r="F956" s="11"/>
      <c r="G956" s="11"/>
      <c r="H956" s="11"/>
      <c r="I956" s="100"/>
      <c r="BA956" s="11"/>
      <c r="BB956" s="11"/>
      <c r="BC956" s="11"/>
      <c r="BD956" s="11"/>
      <c r="BE956" s="11"/>
      <c r="BF956" s="11"/>
      <c r="BG956" s="11"/>
      <c r="BH956" s="11"/>
      <c r="BI956" s="11"/>
      <c r="BJ956" s="11"/>
      <c r="BK956" s="11"/>
    </row>
    <row r="957" spans="2:63">
      <c r="B957" s="11"/>
      <c r="C957" s="11"/>
      <c r="D957" s="11"/>
      <c r="E957" s="11"/>
      <c r="F957" s="11"/>
      <c r="G957" s="11"/>
      <c r="H957" s="11"/>
      <c r="I957" s="100"/>
      <c r="BA957" s="11"/>
      <c r="BB957" s="11"/>
      <c r="BC957" s="11"/>
      <c r="BD957" s="11"/>
      <c r="BE957" s="11"/>
      <c r="BF957" s="11"/>
      <c r="BG957" s="11"/>
      <c r="BH957" s="11"/>
      <c r="BI957" s="11"/>
      <c r="BJ957" s="11"/>
      <c r="BK957" s="11"/>
    </row>
    <row r="958" spans="2:63">
      <c r="B958" s="11"/>
      <c r="C958" s="11"/>
      <c r="D958" s="11"/>
      <c r="E958" s="11"/>
      <c r="F958" s="11"/>
      <c r="G958" s="11"/>
      <c r="H958" s="11"/>
      <c r="I958" s="100"/>
      <c r="BA958" s="11"/>
      <c r="BB958" s="11"/>
      <c r="BC958" s="11"/>
      <c r="BD958" s="11"/>
      <c r="BE958" s="11"/>
      <c r="BF958" s="11"/>
      <c r="BG958" s="11"/>
      <c r="BH958" s="11"/>
      <c r="BI958" s="11"/>
      <c r="BJ958" s="11"/>
      <c r="BK958" s="11"/>
    </row>
    <row r="959" spans="2:63">
      <c r="B959" s="11"/>
      <c r="C959" s="11"/>
      <c r="D959" s="11"/>
      <c r="E959" s="11"/>
      <c r="F959" s="11"/>
      <c r="G959" s="11"/>
      <c r="H959" s="11"/>
      <c r="I959" s="100"/>
      <c r="BA959" s="11"/>
      <c r="BB959" s="11"/>
      <c r="BC959" s="11"/>
      <c r="BD959" s="11"/>
      <c r="BE959" s="11"/>
      <c r="BF959" s="11"/>
      <c r="BG959" s="11"/>
      <c r="BH959" s="11"/>
      <c r="BI959" s="11"/>
      <c r="BJ959" s="11"/>
      <c r="BK959" s="11"/>
    </row>
    <row r="960" spans="2:63">
      <c r="B960" s="11"/>
      <c r="C960" s="11"/>
      <c r="D960" s="11"/>
      <c r="E960" s="11"/>
      <c r="F960" s="11"/>
      <c r="G960" s="11"/>
      <c r="H960" s="11"/>
      <c r="I960" s="100"/>
      <c r="BA960" s="11"/>
      <c r="BB960" s="11"/>
      <c r="BC960" s="11"/>
      <c r="BD960" s="11"/>
      <c r="BE960" s="11"/>
      <c r="BF960" s="11"/>
      <c r="BG960" s="11"/>
      <c r="BH960" s="11"/>
      <c r="BI960" s="11"/>
      <c r="BJ960" s="11"/>
      <c r="BK960" s="11"/>
    </row>
    <row r="961" spans="2:63">
      <c r="B961" s="11"/>
      <c r="C961" s="11"/>
      <c r="D961" s="11"/>
      <c r="E961" s="11"/>
      <c r="F961" s="11"/>
      <c r="G961" s="11"/>
      <c r="H961" s="11"/>
      <c r="I961" s="100"/>
      <c r="BA961" s="11"/>
      <c r="BB961" s="11"/>
      <c r="BC961" s="11"/>
      <c r="BD961" s="11"/>
      <c r="BE961" s="11"/>
      <c r="BF961" s="11"/>
      <c r="BG961" s="11"/>
      <c r="BH961" s="11"/>
      <c r="BI961" s="11"/>
      <c r="BJ961" s="11"/>
      <c r="BK961" s="11"/>
    </row>
    <row r="962" spans="2:63">
      <c r="B962" s="11"/>
      <c r="C962" s="11"/>
      <c r="D962" s="11"/>
      <c r="E962" s="11"/>
      <c r="F962" s="11"/>
      <c r="G962" s="11"/>
      <c r="H962" s="11"/>
      <c r="I962" s="100"/>
      <c r="BA962" s="11"/>
      <c r="BB962" s="11"/>
      <c r="BC962" s="11"/>
      <c r="BD962" s="11"/>
      <c r="BE962" s="11"/>
      <c r="BF962" s="11"/>
      <c r="BG962" s="11"/>
      <c r="BH962" s="11"/>
      <c r="BI962" s="11"/>
      <c r="BJ962" s="11"/>
      <c r="BK962" s="11"/>
    </row>
    <row r="963" spans="2:63">
      <c r="B963" s="11"/>
      <c r="C963" s="11"/>
      <c r="D963" s="11"/>
      <c r="E963" s="11"/>
      <c r="F963" s="11"/>
      <c r="G963" s="11"/>
      <c r="H963" s="11"/>
      <c r="I963" s="100"/>
      <c r="BA963" s="11"/>
      <c r="BB963" s="11"/>
      <c r="BC963" s="11"/>
      <c r="BD963" s="11"/>
      <c r="BE963" s="11"/>
      <c r="BF963" s="11"/>
      <c r="BG963" s="11"/>
      <c r="BH963" s="11"/>
      <c r="BI963" s="11"/>
      <c r="BJ963" s="11"/>
      <c r="BK963" s="11"/>
    </row>
    <row r="964" spans="2:63">
      <c r="B964" s="11"/>
      <c r="C964" s="11"/>
      <c r="D964" s="11"/>
      <c r="E964" s="11"/>
      <c r="F964" s="11"/>
      <c r="G964" s="11"/>
      <c r="H964" s="11"/>
      <c r="I964" s="100"/>
      <c r="BA964" s="11"/>
      <c r="BB964" s="11"/>
      <c r="BC964" s="11"/>
      <c r="BD964" s="11"/>
      <c r="BE964" s="11"/>
      <c r="BF964" s="11"/>
      <c r="BG964" s="11"/>
      <c r="BH964" s="11"/>
      <c r="BI964" s="11"/>
      <c r="BJ964" s="11"/>
      <c r="BK964" s="11"/>
    </row>
    <row r="965" spans="2:63">
      <c r="B965" s="11"/>
      <c r="C965" s="11"/>
      <c r="D965" s="11"/>
      <c r="E965" s="11"/>
      <c r="F965" s="11"/>
      <c r="G965" s="11"/>
      <c r="H965" s="11"/>
      <c r="I965" s="100"/>
      <c r="BA965" s="11"/>
      <c r="BB965" s="11"/>
      <c r="BC965" s="11"/>
      <c r="BD965" s="11"/>
      <c r="BE965" s="11"/>
      <c r="BF965" s="11"/>
      <c r="BG965" s="11"/>
      <c r="BH965" s="11"/>
      <c r="BI965" s="11"/>
      <c r="BJ965" s="11"/>
      <c r="BK965" s="11"/>
    </row>
    <row r="966" spans="2:63">
      <c r="B966" s="11"/>
      <c r="C966" s="11"/>
      <c r="D966" s="11"/>
      <c r="E966" s="11"/>
      <c r="F966" s="11"/>
      <c r="G966" s="11"/>
      <c r="H966" s="11"/>
      <c r="I966" s="100"/>
      <c r="BA966" s="11"/>
      <c r="BB966" s="11"/>
      <c r="BC966" s="11"/>
      <c r="BD966" s="11"/>
      <c r="BE966" s="11"/>
      <c r="BF966" s="11"/>
      <c r="BG966" s="11"/>
      <c r="BH966" s="11"/>
      <c r="BI966" s="11"/>
      <c r="BJ966" s="11"/>
      <c r="BK966" s="11"/>
    </row>
    <row r="967" spans="2:63">
      <c r="B967" s="11"/>
      <c r="C967" s="11"/>
      <c r="D967" s="11"/>
      <c r="E967" s="11"/>
      <c r="F967" s="11"/>
      <c r="G967" s="11"/>
      <c r="H967" s="11"/>
      <c r="I967" s="100"/>
      <c r="BA967" s="11"/>
      <c r="BB967" s="11"/>
      <c r="BC967" s="11"/>
      <c r="BD967" s="11"/>
      <c r="BE967" s="11"/>
      <c r="BF967" s="11"/>
      <c r="BG967" s="11"/>
      <c r="BH967" s="11"/>
      <c r="BI967" s="11"/>
      <c r="BJ967" s="11"/>
      <c r="BK967" s="11"/>
    </row>
    <row r="968" spans="2:63">
      <c r="B968" s="11"/>
      <c r="C968" s="11"/>
      <c r="D968" s="11"/>
      <c r="E968" s="11"/>
      <c r="F968" s="11"/>
      <c r="G968" s="11"/>
      <c r="H968" s="11"/>
      <c r="I968" s="100"/>
      <c r="BA968" s="11"/>
      <c r="BB968" s="11"/>
      <c r="BC968" s="11"/>
      <c r="BD968" s="11"/>
      <c r="BE968" s="11"/>
      <c r="BF968" s="11"/>
      <c r="BG968" s="11"/>
      <c r="BH968" s="11"/>
      <c r="BI968" s="11"/>
      <c r="BJ968" s="11"/>
      <c r="BK968" s="11"/>
    </row>
    <row r="969" spans="2:63">
      <c r="B969" s="11"/>
      <c r="C969" s="11"/>
      <c r="D969" s="11"/>
      <c r="E969" s="11"/>
      <c r="F969" s="11"/>
      <c r="G969" s="11"/>
      <c r="H969" s="11"/>
      <c r="I969" s="100"/>
      <c r="BA969" s="11"/>
      <c r="BB969" s="11"/>
      <c r="BC969" s="11"/>
      <c r="BD969" s="11"/>
      <c r="BE969" s="11"/>
      <c r="BF969" s="11"/>
      <c r="BG969" s="11"/>
      <c r="BH969" s="11"/>
      <c r="BI969" s="11"/>
      <c r="BJ969" s="11"/>
      <c r="BK969" s="11"/>
    </row>
    <row r="970" spans="2:63">
      <c r="B970" s="11"/>
      <c r="C970" s="11"/>
      <c r="D970" s="11"/>
      <c r="E970" s="11"/>
      <c r="F970" s="11"/>
      <c r="G970" s="11"/>
      <c r="H970" s="11"/>
      <c r="I970" s="100"/>
      <c r="BA970" s="11"/>
      <c r="BB970" s="11"/>
      <c r="BC970" s="11"/>
      <c r="BD970" s="11"/>
      <c r="BE970" s="11"/>
      <c r="BF970" s="11"/>
      <c r="BG970" s="11"/>
      <c r="BH970" s="11"/>
      <c r="BI970" s="11"/>
      <c r="BJ970" s="11"/>
      <c r="BK970" s="11"/>
    </row>
    <row r="971" spans="2:63">
      <c r="B971" s="11"/>
      <c r="C971" s="11"/>
      <c r="D971" s="11"/>
      <c r="E971" s="11"/>
      <c r="F971" s="11"/>
      <c r="G971" s="11"/>
      <c r="H971" s="11"/>
      <c r="I971" s="100"/>
      <c r="BA971" s="11"/>
      <c r="BB971" s="11"/>
      <c r="BC971" s="11"/>
      <c r="BD971" s="11"/>
      <c r="BE971" s="11"/>
      <c r="BF971" s="11"/>
      <c r="BG971" s="11"/>
      <c r="BH971" s="11"/>
      <c r="BI971" s="11"/>
      <c r="BJ971" s="11"/>
      <c r="BK971" s="11"/>
    </row>
    <row r="972" spans="2:63">
      <c r="B972" s="11"/>
      <c r="C972" s="11"/>
      <c r="D972" s="11"/>
      <c r="E972" s="11"/>
      <c r="F972" s="11"/>
      <c r="G972" s="11"/>
      <c r="H972" s="11"/>
      <c r="I972" s="100"/>
      <c r="BA972" s="11"/>
      <c r="BB972" s="11"/>
      <c r="BC972" s="11"/>
      <c r="BD972" s="11"/>
      <c r="BE972" s="11"/>
      <c r="BF972" s="11"/>
      <c r="BG972" s="11"/>
      <c r="BH972" s="11"/>
      <c r="BI972" s="11"/>
      <c r="BJ972" s="11"/>
      <c r="BK972" s="11"/>
    </row>
    <row r="973" spans="2:63">
      <c r="B973" s="11"/>
      <c r="C973" s="11"/>
      <c r="D973" s="11"/>
      <c r="E973" s="11"/>
      <c r="F973" s="11"/>
      <c r="G973" s="11"/>
      <c r="H973" s="11"/>
      <c r="I973" s="100"/>
      <c r="BA973" s="11"/>
      <c r="BB973" s="11"/>
      <c r="BC973" s="11"/>
      <c r="BD973" s="11"/>
      <c r="BE973" s="11"/>
      <c r="BF973" s="11"/>
      <c r="BG973" s="11"/>
      <c r="BH973" s="11"/>
      <c r="BI973" s="11"/>
      <c r="BJ973" s="11"/>
      <c r="BK973" s="11"/>
    </row>
    <row r="974" spans="2:63">
      <c r="B974" s="11"/>
      <c r="C974" s="11"/>
      <c r="D974" s="11"/>
      <c r="E974" s="11"/>
      <c r="F974" s="11"/>
      <c r="G974" s="11"/>
      <c r="H974" s="11"/>
      <c r="I974" s="100"/>
      <c r="BA974" s="11"/>
      <c r="BB974" s="11"/>
      <c r="BC974" s="11"/>
      <c r="BD974" s="11"/>
      <c r="BE974" s="11"/>
      <c r="BF974" s="11"/>
      <c r="BG974" s="11"/>
      <c r="BH974" s="11"/>
      <c r="BI974" s="11"/>
      <c r="BJ974" s="11"/>
      <c r="BK974" s="11"/>
    </row>
    <row r="975" spans="2:63">
      <c r="B975" s="11"/>
      <c r="C975" s="11"/>
      <c r="D975" s="11"/>
      <c r="E975" s="11"/>
      <c r="F975" s="11"/>
      <c r="G975" s="11"/>
      <c r="H975" s="11"/>
      <c r="I975" s="100"/>
      <c r="BA975" s="11"/>
      <c r="BB975" s="11"/>
      <c r="BC975" s="11"/>
      <c r="BD975" s="11"/>
      <c r="BE975" s="11"/>
      <c r="BF975" s="11"/>
      <c r="BG975" s="11"/>
      <c r="BH975" s="11"/>
      <c r="BI975" s="11"/>
      <c r="BJ975" s="11"/>
      <c r="BK975" s="11"/>
    </row>
    <row r="976" spans="2:63">
      <c r="B976" s="11"/>
      <c r="C976" s="11"/>
      <c r="D976" s="11"/>
      <c r="E976" s="11"/>
      <c r="F976" s="11"/>
      <c r="G976" s="11"/>
      <c r="H976" s="11"/>
      <c r="I976" s="100"/>
      <c r="BA976" s="11"/>
      <c r="BB976" s="11"/>
      <c r="BC976" s="11"/>
      <c r="BD976" s="11"/>
      <c r="BE976" s="11"/>
      <c r="BF976" s="11"/>
      <c r="BG976" s="11"/>
      <c r="BH976" s="11"/>
      <c r="BI976" s="11"/>
      <c r="BJ976" s="11"/>
      <c r="BK976" s="11"/>
    </row>
    <row r="977" spans="2:63">
      <c r="B977" s="11"/>
      <c r="C977" s="11"/>
      <c r="D977" s="11"/>
      <c r="E977" s="11"/>
      <c r="F977" s="11"/>
      <c r="G977" s="11"/>
      <c r="H977" s="11"/>
      <c r="I977" s="100"/>
      <c r="BA977" s="11"/>
      <c r="BB977" s="11"/>
      <c r="BC977" s="11"/>
      <c r="BD977" s="11"/>
      <c r="BE977" s="11"/>
      <c r="BF977" s="11"/>
      <c r="BG977" s="11"/>
      <c r="BH977" s="11"/>
      <c r="BI977" s="11"/>
      <c r="BJ977" s="11"/>
      <c r="BK977" s="11"/>
    </row>
    <row r="978" spans="2:63">
      <c r="B978" s="11"/>
      <c r="C978" s="11"/>
      <c r="D978" s="11"/>
      <c r="E978" s="11"/>
      <c r="F978" s="11"/>
      <c r="G978" s="11"/>
      <c r="H978" s="11"/>
      <c r="I978" s="100"/>
      <c r="BA978" s="11"/>
      <c r="BB978" s="11"/>
      <c r="BC978" s="11"/>
      <c r="BD978" s="11"/>
      <c r="BE978" s="11"/>
      <c r="BF978" s="11"/>
      <c r="BG978" s="11"/>
      <c r="BH978" s="11"/>
      <c r="BI978" s="11"/>
      <c r="BJ978" s="11"/>
      <c r="BK978" s="11"/>
    </row>
    <row r="979" spans="2:63">
      <c r="B979" s="11"/>
      <c r="C979" s="11"/>
      <c r="D979" s="11"/>
      <c r="E979" s="11"/>
      <c r="F979" s="11"/>
      <c r="G979" s="11"/>
      <c r="H979" s="11"/>
      <c r="I979" s="100"/>
      <c r="BA979" s="11"/>
      <c r="BB979" s="11"/>
      <c r="BC979" s="11"/>
      <c r="BD979" s="11"/>
      <c r="BE979" s="11"/>
      <c r="BF979" s="11"/>
      <c r="BG979" s="11"/>
      <c r="BH979" s="11"/>
      <c r="BI979" s="11"/>
      <c r="BJ979" s="11"/>
      <c r="BK979" s="11"/>
    </row>
    <row r="980" spans="2:63">
      <c r="B980" s="11"/>
      <c r="C980" s="11"/>
      <c r="D980" s="11"/>
      <c r="E980" s="11"/>
      <c r="F980" s="11"/>
      <c r="G980" s="11"/>
      <c r="H980" s="11"/>
      <c r="I980" s="100"/>
      <c r="BA980" s="11"/>
      <c r="BB980" s="11"/>
      <c r="BC980" s="11"/>
      <c r="BD980" s="11"/>
      <c r="BE980" s="11"/>
      <c r="BF980" s="11"/>
      <c r="BG980" s="11"/>
      <c r="BH980" s="11"/>
      <c r="BI980" s="11"/>
      <c r="BJ980" s="11"/>
      <c r="BK980" s="11"/>
    </row>
    <row r="981" spans="2:63">
      <c r="B981" s="11"/>
      <c r="C981" s="11"/>
      <c r="D981" s="11"/>
      <c r="E981" s="11"/>
      <c r="F981" s="11"/>
      <c r="G981" s="11"/>
      <c r="H981" s="11"/>
      <c r="I981" s="100"/>
      <c r="BA981" s="11"/>
      <c r="BB981" s="11"/>
      <c r="BC981" s="11"/>
      <c r="BD981" s="11"/>
      <c r="BE981" s="11"/>
      <c r="BF981" s="11"/>
      <c r="BG981" s="11"/>
      <c r="BH981" s="11"/>
      <c r="BI981" s="11"/>
      <c r="BJ981" s="11"/>
      <c r="BK981" s="11"/>
    </row>
    <row r="982" spans="2:63">
      <c r="B982" s="11"/>
      <c r="C982" s="11"/>
      <c r="D982" s="11"/>
      <c r="E982" s="11"/>
      <c r="F982" s="11"/>
      <c r="G982" s="11"/>
      <c r="H982" s="11"/>
      <c r="I982" s="100"/>
      <c r="BA982" s="11"/>
      <c r="BB982" s="11"/>
      <c r="BC982" s="11"/>
      <c r="BD982" s="11"/>
      <c r="BE982" s="11"/>
      <c r="BF982" s="11"/>
      <c r="BG982" s="11"/>
      <c r="BH982" s="11"/>
      <c r="BI982" s="11"/>
      <c r="BJ982" s="11"/>
      <c r="BK982" s="11"/>
    </row>
    <row r="983" spans="2:63">
      <c r="B983" s="11"/>
      <c r="C983" s="11"/>
      <c r="D983" s="11"/>
      <c r="E983" s="11"/>
      <c r="F983" s="11"/>
      <c r="G983" s="11"/>
      <c r="H983" s="11"/>
      <c r="I983" s="100"/>
      <c r="BA983" s="11"/>
      <c r="BB983" s="11"/>
      <c r="BC983" s="11"/>
      <c r="BD983" s="11"/>
      <c r="BE983" s="11"/>
      <c r="BF983" s="11"/>
      <c r="BG983" s="11"/>
      <c r="BH983" s="11"/>
      <c r="BI983" s="11"/>
      <c r="BJ983" s="11"/>
      <c r="BK983" s="11"/>
    </row>
    <row r="984" spans="2:63">
      <c r="B984" s="11"/>
      <c r="C984" s="11"/>
      <c r="D984" s="11"/>
      <c r="E984" s="11"/>
      <c r="F984" s="11"/>
      <c r="G984" s="11"/>
      <c r="H984" s="11"/>
      <c r="I984" s="100"/>
      <c r="BA984" s="11"/>
      <c r="BB984" s="11"/>
      <c r="BC984" s="11"/>
      <c r="BD984" s="11"/>
      <c r="BE984" s="11"/>
      <c r="BF984" s="11"/>
      <c r="BG984" s="11"/>
      <c r="BH984" s="11"/>
      <c r="BI984" s="11"/>
      <c r="BJ984" s="11"/>
      <c r="BK984" s="11"/>
    </row>
    <row r="985" spans="2:63">
      <c r="B985" s="11"/>
      <c r="C985" s="11"/>
      <c r="D985" s="11"/>
      <c r="E985" s="11"/>
      <c r="F985" s="11"/>
      <c r="G985" s="11"/>
      <c r="H985" s="11"/>
      <c r="I985" s="100"/>
      <c r="BA985" s="11"/>
      <c r="BB985" s="11"/>
      <c r="BC985" s="11"/>
      <c r="BD985" s="11"/>
      <c r="BE985" s="11"/>
      <c r="BF985" s="11"/>
      <c r="BG985" s="11"/>
      <c r="BH985" s="11"/>
      <c r="BI985" s="11"/>
      <c r="BJ985" s="11"/>
      <c r="BK985" s="11"/>
    </row>
    <row r="986" spans="2:63">
      <c r="B986" s="11"/>
      <c r="C986" s="11"/>
      <c r="D986" s="11"/>
      <c r="E986" s="11"/>
      <c r="F986" s="11"/>
      <c r="G986" s="11"/>
      <c r="H986" s="11"/>
      <c r="I986" s="100"/>
      <c r="BA986" s="11"/>
      <c r="BB986" s="11"/>
      <c r="BC986" s="11"/>
      <c r="BD986" s="11"/>
      <c r="BE986" s="11"/>
      <c r="BF986" s="11"/>
      <c r="BG986" s="11"/>
      <c r="BH986" s="11"/>
      <c r="BI986" s="11"/>
      <c r="BJ986" s="11"/>
      <c r="BK986" s="11"/>
    </row>
    <row r="987" spans="2:63">
      <c r="B987" s="11"/>
      <c r="C987" s="11"/>
      <c r="D987" s="11"/>
      <c r="E987" s="11"/>
      <c r="F987" s="11"/>
      <c r="G987" s="11"/>
      <c r="H987" s="11"/>
      <c r="I987" s="100"/>
      <c r="BA987" s="11"/>
      <c r="BB987" s="11"/>
      <c r="BC987" s="11"/>
      <c r="BD987" s="11"/>
      <c r="BE987" s="11"/>
      <c r="BF987" s="11"/>
      <c r="BG987" s="11"/>
      <c r="BH987" s="11"/>
      <c r="BI987" s="11"/>
      <c r="BJ987" s="11"/>
      <c r="BK987" s="11"/>
    </row>
    <row r="988" spans="2:63">
      <c r="B988" s="11"/>
      <c r="C988" s="11"/>
      <c r="D988" s="11"/>
      <c r="E988" s="11"/>
      <c r="F988" s="11"/>
      <c r="G988" s="11"/>
      <c r="H988" s="11"/>
      <c r="I988" s="100"/>
      <c r="BA988" s="11"/>
      <c r="BB988" s="11"/>
      <c r="BC988" s="11"/>
      <c r="BD988" s="11"/>
      <c r="BE988" s="11"/>
      <c r="BF988" s="11"/>
      <c r="BG988" s="11"/>
      <c r="BH988" s="11"/>
      <c r="BI988" s="11"/>
      <c r="BJ988" s="11"/>
      <c r="BK988" s="11"/>
    </row>
    <row r="989" spans="2:63">
      <c r="B989" s="11"/>
      <c r="C989" s="11"/>
      <c r="D989" s="11"/>
      <c r="E989" s="11"/>
      <c r="F989" s="11"/>
      <c r="G989" s="11"/>
      <c r="H989" s="11"/>
      <c r="I989" s="100"/>
      <c r="BA989" s="11"/>
      <c r="BB989" s="11"/>
      <c r="BC989" s="11"/>
      <c r="BD989" s="11"/>
      <c r="BE989" s="11"/>
      <c r="BF989" s="11"/>
      <c r="BG989" s="11"/>
      <c r="BH989" s="11"/>
      <c r="BI989" s="11"/>
      <c r="BJ989" s="11"/>
      <c r="BK989" s="11"/>
    </row>
    <row r="990" spans="2:63">
      <c r="B990" s="11"/>
      <c r="C990" s="11"/>
      <c r="D990" s="11"/>
      <c r="E990" s="11"/>
      <c r="F990" s="11"/>
      <c r="G990" s="11"/>
      <c r="H990" s="11"/>
      <c r="I990" s="100"/>
      <c r="BA990" s="11"/>
      <c r="BB990" s="11"/>
      <c r="BC990" s="11"/>
      <c r="BD990" s="11"/>
      <c r="BE990" s="11"/>
      <c r="BF990" s="11"/>
      <c r="BG990" s="11"/>
      <c r="BH990" s="11"/>
      <c r="BI990" s="11"/>
      <c r="BJ990" s="11"/>
      <c r="BK990" s="11"/>
    </row>
    <row r="991" spans="2:63">
      <c r="B991" s="11"/>
      <c r="C991" s="11"/>
      <c r="D991" s="11"/>
      <c r="E991" s="11"/>
      <c r="F991" s="11"/>
      <c r="G991" s="11"/>
      <c r="H991" s="11"/>
      <c r="I991" s="100"/>
      <c r="BA991" s="11"/>
      <c r="BB991" s="11"/>
      <c r="BC991" s="11"/>
      <c r="BD991" s="11"/>
      <c r="BE991" s="11"/>
      <c r="BF991" s="11"/>
      <c r="BG991" s="11"/>
      <c r="BH991" s="11"/>
      <c r="BI991" s="11"/>
      <c r="BJ991" s="11"/>
      <c r="BK991" s="11"/>
    </row>
    <row r="992" spans="2:63">
      <c r="B992" s="11"/>
      <c r="C992" s="11"/>
      <c r="D992" s="11"/>
      <c r="E992" s="11"/>
      <c r="F992" s="11"/>
      <c r="G992" s="11"/>
      <c r="H992" s="11"/>
      <c r="I992" s="100"/>
      <c r="BA992" s="11"/>
      <c r="BB992" s="11"/>
      <c r="BC992" s="11"/>
      <c r="BD992" s="11"/>
      <c r="BE992" s="11"/>
      <c r="BF992" s="11"/>
      <c r="BG992" s="11"/>
      <c r="BH992" s="11"/>
      <c r="BI992" s="11"/>
      <c r="BJ992" s="11"/>
      <c r="BK992" s="11"/>
    </row>
    <row r="993" spans="2:63">
      <c r="B993" s="11"/>
      <c r="C993" s="11"/>
      <c r="D993" s="11"/>
      <c r="E993" s="11"/>
      <c r="F993" s="11"/>
      <c r="G993" s="11"/>
      <c r="H993" s="11"/>
      <c r="I993" s="100"/>
      <c r="BA993" s="11"/>
      <c r="BB993" s="11"/>
      <c r="BC993" s="11"/>
      <c r="BD993" s="11"/>
      <c r="BE993" s="11"/>
      <c r="BF993" s="11"/>
      <c r="BG993" s="11"/>
      <c r="BH993" s="11"/>
      <c r="BI993" s="11"/>
      <c r="BJ993" s="11"/>
      <c r="BK993" s="11"/>
    </row>
    <row r="994" spans="2:63">
      <c r="B994" s="11"/>
      <c r="C994" s="11"/>
      <c r="D994" s="11"/>
      <c r="E994" s="11"/>
      <c r="F994" s="11"/>
      <c r="G994" s="11"/>
      <c r="H994" s="11"/>
      <c r="I994" s="100"/>
      <c r="BA994" s="11"/>
      <c r="BB994" s="11"/>
      <c r="BC994" s="11"/>
      <c r="BD994" s="11"/>
      <c r="BE994" s="11"/>
      <c r="BF994" s="11"/>
      <c r="BG994" s="11"/>
      <c r="BH994" s="11"/>
      <c r="BI994" s="11"/>
      <c r="BJ994" s="11"/>
      <c r="BK994" s="11"/>
    </row>
    <row r="995" spans="2:63">
      <c r="B995" s="11"/>
      <c r="C995" s="11"/>
      <c r="D995" s="11"/>
      <c r="E995" s="11"/>
      <c r="F995" s="11"/>
      <c r="G995" s="11"/>
      <c r="H995" s="11"/>
      <c r="I995" s="100"/>
      <c r="BA995" s="11"/>
      <c r="BB995" s="11"/>
      <c r="BC995" s="11"/>
      <c r="BD995" s="11"/>
      <c r="BE995" s="11"/>
      <c r="BF995" s="11"/>
      <c r="BG995" s="11"/>
      <c r="BH995" s="11"/>
      <c r="BI995" s="11"/>
      <c r="BJ995" s="11"/>
      <c r="BK995" s="11"/>
    </row>
    <row r="996" spans="2:63">
      <c r="B996" s="11"/>
      <c r="C996" s="11"/>
      <c r="D996" s="11"/>
      <c r="E996" s="11"/>
      <c r="F996" s="11"/>
      <c r="G996" s="11"/>
      <c r="H996" s="11"/>
      <c r="I996" s="100"/>
      <c r="BA996" s="11"/>
      <c r="BB996" s="11"/>
      <c r="BC996" s="11"/>
      <c r="BD996" s="11"/>
      <c r="BE996" s="11"/>
      <c r="BF996" s="11"/>
      <c r="BG996" s="11"/>
      <c r="BH996" s="11"/>
      <c r="BI996" s="11"/>
      <c r="BJ996" s="11"/>
      <c r="BK996" s="11"/>
    </row>
    <row r="997" spans="2:63">
      <c r="B997" s="11"/>
      <c r="C997" s="11"/>
      <c r="D997" s="11"/>
      <c r="E997" s="11"/>
      <c r="F997" s="11"/>
      <c r="G997" s="11"/>
      <c r="H997" s="11"/>
      <c r="I997" s="100"/>
      <c r="BA997" s="11"/>
      <c r="BB997" s="11"/>
      <c r="BC997" s="11"/>
      <c r="BD997" s="11"/>
      <c r="BE997" s="11"/>
      <c r="BF997" s="11"/>
      <c r="BG997" s="11"/>
      <c r="BH997" s="11"/>
      <c r="BI997" s="11"/>
      <c r="BJ997" s="11"/>
      <c r="BK997" s="11"/>
    </row>
    <row r="998" spans="2:63">
      <c r="B998" s="11"/>
      <c r="C998" s="11"/>
      <c r="D998" s="11"/>
      <c r="E998" s="11"/>
      <c r="F998" s="11"/>
      <c r="G998" s="11"/>
      <c r="H998" s="11"/>
      <c r="I998" s="100"/>
      <c r="BA998" s="11"/>
      <c r="BB998" s="11"/>
      <c r="BC998" s="11"/>
      <c r="BD998" s="11"/>
      <c r="BE998" s="11"/>
      <c r="BF998" s="11"/>
      <c r="BG998" s="11"/>
      <c r="BH998" s="11"/>
      <c r="BI998" s="11"/>
      <c r="BJ998" s="11"/>
      <c r="BK998" s="11"/>
    </row>
    <row r="999" spans="2:63">
      <c r="B999" s="11"/>
      <c r="C999" s="11"/>
      <c r="D999" s="11"/>
      <c r="E999" s="11"/>
      <c r="F999" s="11"/>
      <c r="G999" s="11"/>
      <c r="H999" s="11"/>
      <c r="I999" s="100"/>
      <c r="BA999" s="11"/>
      <c r="BB999" s="11"/>
      <c r="BC999" s="11"/>
      <c r="BD999" s="11"/>
      <c r="BE999" s="11"/>
      <c r="BF999" s="11"/>
      <c r="BG999" s="11"/>
      <c r="BH999" s="11"/>
      <c r="BI999" s="11"/>
      <c r="BJ999" s="11"/>
      <c r="BK999" s="11"/>
    </row>
    <row r="1000" spans="2:63">
      <c r="B1000" s="11"/>
      <c r="C1000" s="11"/>
      <c r="D1000" s="11"/>
      <c r="E1000" s="11"/>
      <c r="F1000" s="11"/>
      <c r="G1000" s="11"/>
      <c r="H1000" s="11"/>
      <c r="I1000" s="100"/>
      <c r="BA1000" s="11"/>
      <c r="BB1000" s="11"/>
      <c r="BC1000" s="11"/>
      <c r="BD1000" s="11"/>
      <c r="BE1000" s="11"/>
      <c r="BF1000" s="11"/>
      <c r="BG1000" s="11"/>
      <c r="BH1000" s="11"/>
      <c r="BI1000" s="11"/>
      <c r="BJ1000" s="11"/>
      <c r="BK1000" s="11"/>
    </row>
    <row r="1001" spans="2:63">
      <c r="B1001" s="11"/>
      <c r="C1001" s="11"/>
      <c r="D1001" s="11"/>
      <c r="E1001" s="11"/>
      <c r="F1001" s="11"/>
      <c r="G1001" s="11"/>
      <c r="H1001" s="11"/>
      <c r="I1001" s="100"/>
      <c r="BA1001" s="11"/>
      <c r="BB1001" s="11"/>
      <c r="BC1001" s="11"/>
      <c r="BD1001" s="11"/>
      <c r="BE1001" s="11"/>
      <c r="BF1001" s="11"/>
      <c r="BG1001" s="11"/>
      <c r="BH1001" s="11"/>
      <c r="BI1001" s="11"/>
      <c r="BJ1001" s="11"/>
      <c r="BK1001" s="11"/>
    </row>
    <row r="1002" spans="2:63">
      <c r="B1002" s="11"/>
      <c r="C1002" s="11"/>
      <c r="D1002" s="11"/>
      <c r="E1002" s="11"/>
      <c r="F1002" s="11"/>
      <c r="G1002" s="11"/>
      <c r="H1002" s="11"/>
      <c r="I1002" s="100"/>
      <c r="BA1002" s="11"/>
      <c r="BB1002" s="11"/>
      <c r="BC1002" s="11"/>
      <c r="BD1002" s="11"/>
      <c r="BE1002" s="11"/>
      <c r="BF1002" s="11"/>
      <c r="BG1002" s="11"/>
      <c r="BH1002" s="11"/>
      <c r="BI1002" s="11"/>
      <c r="BJ1002" s="11"/>
      <c r="BK1002" s="11"/>
    </row>
    <row r="1003" spans="2:63">
      <c r="B1003" s="11"/>
      <c r="C1003" s="11"/>
      <c r="D1003" s="11"/>
      <c r="E1003" s="11"/>
      <c r="F1003" s="11"/>
      <c r="G1003" s="11"/>
      <c r="H1003" s="11"/>
      <c r="I1003" s="100"/>
      <c r="BA1003" s="11"/>
      <c r="BB1003" s="11"/>
      <c r="BC1003" s="11"/>
      <c r="BD1003" s="11"/>
      <c r="BE1003" s="11"/>
      <c r="BF1003" s="11"/>
      <c r="BG1003" s="11"/>
      <c r="BH1003" s="11"/>
      <c r="BI1003" s="11"/>
      <c r="BJ1003" s="11"/>
      <c r="BK1003" s="11"/>
    </row>
    <row r="1004" spans="2:63">
      <c r="B1004" s="11"/>
      <c r="C1004" s="11"/>
      <c r="D1004" s="11"/>
      <c r="E1004" s="11"/>
      <c r="F1004" s="11"/>
      <c r="G1004" s="11"/>
      <c r="H1004" s="11"/>
      <c r="I1004" s="100"/>
      <c r="BA1004" s="11"/>
      <c r="BB1004" s="11"/>
      <c r="BC1004" s="11"/>
      <c r="BD1004" s="11"/>
      <c r="BE1004" s="11"/>
      <c r="BF1004" s="11"/>
      <c r="BG1004" s="11"/>
      <c r="BH1004" s="11"/>
      <c r="BI1004" s="11"/>
      <c r="BJ1004" s="11"/>
      <c r="BK1004" s="11"/>
    </row>
    <row r="1005" spans="2:63">
      <c r="B1005" s="11"/>
      <c r="C1005" s="11"/>
      <c r="D1005" s="11"/>
      <c r="E1005" s="11"/>
      <c r="F1005" s="11"/>
      <c r="G1005" s="11"/>
      <c r="H1005" s="11"/>
      <c r="I1005" s="100"/>
      <c r="BA1005" s="11"/>
      <c r="BB1005" s="11"/>
      <c r="BC1005" s="11"/>
      <c r="BD1005" s="11"/>
      <c r="BE1005" s="11"/>
      <c r="BF1005" s="11"/>
      <c r="BG1005" s="11"/>
    </row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1000"/>
  <sheetViews>
    <sheetView showGridLines="0" workbookViewId="0"/>
  </sheetViews>
  <sheetFormatPr defaultColWidth="14.42578125" defaultRowHeight="15" customHeight="1"/>
  <cols>
    <col min="1" max="1" width="33" customWidth="1"/>
    <col min="2" max="2" width="56.85546875" customWidth="1"/>
    <col min="3" max="25" width="10" customWidth="1"/>
  </cols>
  <sheetData>
    <row r="1" spans="1:2" ht="15.75" customHeight="1">
      <c r="A1" s="110" t="s">
        <v>144</v>
      </c>
      <c r="B1" s="111"/>
    </row>
    <row r="2" spans="1:2" ht="15.75" customHeight="1">
      <c r="A2" s="111"/>
      <c r="B2" s="111"/>
    </row>
    <row r="3" spans="1:2" ht="16.5" customHeight="1">
      <c r="A3" s="112" t="s">
        <v>145</v>
      </c>
      <c r="B3" s="112" t="s">
        <v>146</v>
      </c>
    </row>
    <row r="4" spans="1:2" ht="16.5" customHeight="1">
      <c r="A4" s="45" t="s">
        <v>147</v>
      </c>
      <c r="B4" s="45" t="s">
        <v>148</v>
      </c>
    </row>
    <row r="5" spans="1:2" ht="16.5" customHeight="1">
      <c r="A5" s="113" t="s">
        <v>149</v>
      </c>
      <c r="B5" s="113" t="s">
        <v>150</v>
      </c>
    </row>
    <row r="6" spans="1:2" ht="37.5" customHeight="1">
      <c r="A6" s="113" t="s">
        <v>151</v>
      </c>
      <c r="B6" s="113" t="s">
        <v>152</v>
      </c>
    </row>
    <row r="7" spans="1:2" ht="37.5" customHeight="1">
      <c r="A7" s="113" t="s">
        <v>153</v>
      </c>
      <c r="B7" s="113" t="s">
        <v>154</v>
      </c>
    </row>
    <row r="8" spans="1:2" ht="16.5" customHeight="1">
      <c r="A8" s="113" t="s">
        <v>155</v>
      </c>
      <c r="B8" s="113" t="s">
        <v>156</v>
      </c>
    </row>
    <row r="9" spans="1:2" ht="16.5" customHeight="1">
      <c r="A9" s="114" t="s">
        <v>157</v>
      </c>
      <c r="B9" s="114" t="s">
        <v>158</v>
      </c>
    </row>
    <row r="10" spans="1:2" ht="16.5" customHeight="1">
      <c r="A10" s="112" t="s">
        <v>159</v>
      </c>
      <c r="B10" s="112" t="s">
        <v>160</v>
      </c>
    </row>
    <row r="11" spans="1:2" ht="37.5" customHeight="1">
      <c r="A11" s="115" t="s">
        <v>161</v>
      </c>
      <c r="B11" s="115" t="s">
        <v>162</v>
      </c>
    </row>
    <row r="12" spans="1:2" ht="16.5" customHeight="1">
      <c r="A12" s="46" t="s">
        <v>163</v>
      </c>
      <c r="B12" s="46" t="s">
        <v>164</v>
      </c>
    </row>
    <row r="13" spans="1:2" ht="16.5" customHeight="1">
      <c r="A13" s="47" t="s">
        <v>165</v>
      </c>
      <c r="B13" s="47" t="s">
        <v>166</v>
      </c>
    </row>
    <row r="14" spans="1:2" ht="16.5" customHeight="1">
      <c r="A14" s="48" t="s">
        <v>167</v>
      </c>
      <c r="B14" s="48" t="s">
        <v>168</v>
      </c>
    </row>
    <row r="15" spans="1:2" ht="16.5" customHeight="1">
      <c r="A15" s="116" t="s">
        <v>169</v>
      </c>
      <c r="B15" s="116" t="s">
        <v>168</v>
      </c>
    </row>
    <row r="16" spans="1:2" ht="27.75" customHeight="1">
      <c r="A16" s="116" t="s">
        <v>170</v>
      </c>
      <c r="B16" s="116" t="s">
        <v>171</v>
      </c>
    </row>
    <row r="17" spans="1:2" ht="49.5" customHeight="1">
      <c r="A17" s="49" t="s">
        <v>172</v>
      </c>
      <c r="B17" s="49" t="s">
        <v>173</v>
      </c>
    </row>
    <row r="18" spans="1:2" ht="15.75" customHeight="1"/>
    <row r="21" spans="1:2" ht="15.75" customHeight="1"/>
    <row r="22" spans="1:2" ht="15.75" customHeight="1"/>
    <row r="23" spans="1:2" ht="15.75" customHeight="1"/>
    <row r="24" spans="1:2" ht="15.75" customHeight="1"/>
    <row r="25" spans="1:2" ht="15.75" customHeight="1"/>
    <row r="26" spans="1:2" ht="15.75" customHeight="1"/>
    <row r="27" spans="1:2" ht="15.75" customHeight="1"/>
    <row r="28" spans="1:2" ht="15.75" customHeight="1"/>
    <row r="29" spans="1:2" ht="15.75" customHeight="1"/>
    <row r="30" spans="1:2" ht="15.75" customHeight="1"/>
    <row r="31" spans="1:2" ht="15.75" customHeight="1"/>
    <row r="32" spans="1: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A1:B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Dalmazzos</dc:creator>
  <cp:keywords/>
  <dc:description/>
  <cp:lastModifiedBy>Adriana Beatriz Tejerina</cp:lastModifiedBy>
  <cp:revision/>
  <dcterms:created xsi:type="dcterms:W3CDTF">2007-05-14T19:46:46Z</dcterms:created>
  <dcterms:modified xsi:type="dcterms:W3CDTF">2025-04-11T15:01:00Z</dcterms:modified>
  <cp:category/>
  <cp:contentStatus/>
</cp:coreProperties>
</file>