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18615" windowHeight="10935" activeTab="1"/>
  </bookViews>
  <sheets>
    <sheet name="2000-2019" sheetId="1" r:id="rId1"/>
    <sheet name="2020-2023" sheetId="2" r:id="rId2"/>
    <sheet name="Ficha técnica" sheetId="3" r:id="rId3"/>
  </sheets>
  <calcPr calcId="124519"/>
  <extLst>
    <ext uri="GoogleSheetsCustomDataVersion2">
      <go:sheetsCustomData xmlns:go="http://customooxmlschemas.google.com/" r:id="rId7" roundtripDataChecksum="9Vy1WDLJ/0bgLtLhGprKqYSeg6jduTu2irItLkqRROI="/>
    </ext>
  </extLst>
</workbook>
</file>

<file path=xl/calcChain.xml><?xml version="1.0" encoding="utf-8"?>
<calcChain xmlns="http://schemas.openxmlformats.org/spreadsheetml/2006/main">
  <c r="E50" i="2"/>
  <c r="D50"/>
  <c r="B50" s="1"/>
  <c r="E47"/>
  <c r="E19"/>
  <c r="E18"/>
  <c r="E17"/>
  <c r="E16"/>
  <c r="C246" i="1"/>
  <c r="C245"/>
  <c r="G244"/>
  <c r="C244"/>
  <c r="G243"/>
  <c r="C243"/>
  <c r="G242"/>
  <c r="C242"/>
  <c r="G241"/>
  <c r="C241"/>
  <c r="G240"/>
  <c r="C240"/>
  <c r="G239"/>
  <c r="C239"/>
  <c r="G238"/>
  <c r="C238"/>
  <c r="G237"/>
  <c r="C237"/>
  <c r="C236"/>
  <c r="C229"/>
  <c r="G228"/>
  <c r="C210"/>
  <c r="C209"/>
  <c r="C208"/>
  <c r="C207"/>
  <c r="C206"/>
  <c r="C205"/>
</calcChain>
</file>

<file path=xl/sharedStrings.xml><?xml version="1.0" encoding="utf-8"?>
<sst xmlns="http://schemas.openxmlformats.org/spreadsheetml/2006/main" count="95" uniqueCount="63">
  <si>
    <t>Recaudación Impositiva por concepto, según períodos mensuales. Provincia de TDF AeIAS</t>
  </si>
  <si>
    <t>Años 2000 -  2019</t>
  </si>
  <si>
    <t>Mes</t>
  </si>
  <si>
    <t>Total</t>
  </si>
  <si>
    <t>Impuesto ingresos brutos</t>
  </si>
  <si>
    <t>Convenio multilateral</t>
  </si>
  <si>
    <t>Impuesto de sellos</t>
  </si>
  <si>
    <t>Impuesto inmobiliario</t>
  </si>
  <si>
    <t>Otros ingresos</t>
  </si>
  <si>
    <t>pesos</t>
  </si>
  <si>
    <t>-</t>
  </si>
  <si>
    <t>- Cero absoluto</t>
  </si>
  <si>
    <t>Fuente: Instituto Provincial de Análisis e Investigación, Estadística y Censos sobre la base de datos de Agencia de Recaudación Fueguina (AREF).</t>
  </si>
  <si>
    <t>Años 2020 -  2023</t>
  </si>
  <si>
    <t>Recaudación total</t>
  </si>
  <si>
    <t>Ingresos Tributarios</t>
  </si>
  <si>
    <t>Regalías</t>
  </si>
  <si>
    <t>Derechos</t>
  </si>
  <si>
    <t>Fondos</t>
  </si>
  <si>
    <t>Otros
 Ingresos</t>
  </si>
  <si>
    <t>Total Ingresos Tributarios</t>
  </si>
  <si>
    <t>sep-23</t>
  </si>
  <si>
    <r>
      <rPr>
        <b/>
        <sz val="10"/>
        <color theme="1"/>
        <rFont val="Calibri"/>
      </rPr>
      <t xml:space="preserve">Fuente: </t>
    </r>
    <r>
      <rPr>
        <sz val="10"/>
        <color theme="1"/>
        <rFont val="Calibri"/>
      </rPr>
      <t>Instituto Provincial de Análisis e Investigación, Estadística y Censos sobre la base de datos de Agencia de Recaudación Fueguina (AREF).</t>
    </r>
  </si>
  <si>
    <t xml:space="preserve">FICHA TECNICA </t>
  </si>
  <si>
    <t>ARCHIVO</t>
  </si>
  <si>
    <t>13_2_01</t>
  </si>
  <si>
    <t xml:space="preserve">Tema </t>
  </si>
  <si>
    <t>Estadísticas macroeconómicas</t>
  </si>
  <si>
    <t>Subtema</t>
  </si>
  <si>
    <t>Finanzas públicas</t>
  </si>
  <si>
    <t>Serie</t>
  </si>
  <si>
    <t>Recaudación impositiva mensual (en millones de pesos) por concepto - TDFAeIAS - 2000 a 2021</t>
  </si>
  <si>
    <t>Objetivo</t>
  </si>
  <si>
    <t>Presentar la recaudación impositiva de fuente propia mensual de la provincia de Tierra del Fuego, AeIAS y su desagregación por los principales impuestos, tasas, gravámenes y demás conceptos que la integran.</t>
  </si>
  <si>
    <t>Cobertura geográfica</t>
  </si>
  <si>
    <t>Provincia de Tierra del Fuego, AeIAS.</t>
  </si>
  <si>
    <t>Cobertura temporal</t>
  </si>
  <si>
    <t>2000 - 2023</t>
  </si>
  <si>
    <t xml:space="preserve">Variable 1 </t>
  </si>
  <si>
    <t>Recaudación impositiva mensual del impuesto sobre los ingresos brutos</t>
  </si>
  <si>
    <t xml:space="preserve">Definición operativa </t>
  </si>
  <si>
    <t>Ingresos mensuales correspondientes al impuesto que grava a las transacciones de toda índole, con diferentes alícuotas según el tipo de actividad económica onerosa efectuada.</t>
  </si>
  <si>
    <t>Unidad de medida</t>
  </si>
  <si>
    <t>Método de cálculo (formula)</t>
  </si>
  <si>
    <t>No corresponde</t>
  </si>
  <si>
    <t>Variable 2</t>
  </si>
  <si>
    <t xml:space="preserve">Las actividades a que se refiere el Convenio son aquéllas que se ejercen por un mismo contribuyente en una, varias o todas sus etapas en dos o más jurisdicciones, pero cuyos ingresos brutos, por provenir de un proceso único, económicamente inseparable, deben atribuirse conjuntamente a todas ellas ya sea que las actividades las ejerza el contribuyente por sí o por terceras personas, incluyendo las efectuadas por intermediarios, corredores, comisionistas, mandatarios, viajantes o consignatarios, etcétera, con o sin relación de dependencia. </t>
  </si>
  <si>
    <t>Variable 3</t>
  </si>
  <si>
    <t>Recaudación impositiva mensual del Impuesto de sellos</t>
  </si>
  <si>
    <t>Ingresos mensuales correspondientes al impuesto que grava todos los actos y contratos onerosos, además de la transferencia de dominio de inmuebles y alquileres, así como la transferencia de autos usados.</t>
  </si>
  <si>
    <t>Variable 4</t>
  </si>
  <si>
    <t>Impuesto inmobiliario rural</t>
  </si>
  <si>
    <t>Ingreso por impuesto a la propiedad inmobiliaria rural.</t>
  </si>
  <si>
    <t>Millones de pesos</t>
  </si>
  <si>
    <t>Variable 5</t>
  </si>
  <si>
    <t>Incluye: Pesqueras y Otras Industrias, Multas otros conceptos; Fondo Financiamiento Pto. Caleta La Misión; Fondo Social para la Reactivación Productiva (Ley 616/695), y Fondo de Solvencia Social (Ley Provincial 756 ).</t>
  </si>
  <si>
    <t>Periodicidad de recepción (información secundaria)</t>
  </si>
  <si>
    <t>Mensual</t>
  </si>
  <si>
    <t xml:space="preserve">Periodicidad de difusión </t>
  </si>
  <si>
    <t>Anual</t>
  </si>
  <si>
    <t>Nota</t>
  </si>
  <si>
    <t>Fuente</t>
  </si>
  <si>
    <t>Instituto Provincial de Análisis e Investigación, Estadística y Censos sobre la base de datos de Agencia de Recaudación Fueguina (AREF).</t>
  </si>
</sst>
</file>

<file path=xl/styles.xml><?xml version="1.0" encoding="utf-8"?>
<styleSheet xmlns="http://schemas.openxmlformats.org/spreadsheetml/2006/main">
  <numFmts count="2">
    <numFmt numFmtId="164" formatCode="0.0000000000"/>
    <numFmt numFmtId="165" formatCode="mmm\-d"/>
  </numFmts>
  <fonts count="15">
    <font>
      <sz val="10"/>
      <color rgb="FF000000"/>
      <name val="Calibri"/>
      <scheme val="minor"/>
    </font>
    <font>
      <sz val="9"/>
      <color theme="1"/>
      <name val="Arial"/>
    </font>
    <font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0"/>
      <color theme="1"/>
      <name val="Calibri"/>
    </font>
    <font>
      <sz val="11"/>
      <color rgb="FF000000"/>
      <name val="Calibri"/>
    </font>
    <font>
      <sz val="10"/>
      <name val="Calibri"/>
    </font>
    <font>
      <b/>
      <sz val="9"/>
      <color theme="1"/>
      <name val="Arial"/>
    </font>
    <font>
      <i/>
      <sz val="8"/>
      <color theme="1"/>
      <name val="Arial"/>
    </font>
    <font>
      <b/>
      <sz val="8"/>
      <color rgb="FF000000"/>
      <name val="Arial"/>
    </font>
    <font>
      <b/>
      <sz val="10"/>
      <color theme="1"/>
      <name val="Calibri"/>
    </font>
    <font>
      <sz val="10"/>
      <color theme="1"/>
      <name val="Calibri"/>
      <scheme val="minor"/>
    </font>
    <font>
      <b/>
      <sz val="14"/>
      <color theme="1"/>
      <name val="Calibri"/>
    </font>
    <font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9DAF8"/>
        <bgColor rgb="FFC9DAF8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000000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1" fillId="2" borderId="1" xfId="0" applyFont="1" applyFill="1" applyBorder="1"/>
    <xf numFmtId="3" fontId="1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2" borderId="1" xfId="0" applyFont="1" applyFill="1" applyBorder="1"/>
    <xf numFmtId="0" fontId="3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7" fontId="3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vertical="center"/>
    </xf>
    <xf numFmtId="17" fontId="3" fillId="3" borderId="3" xfId="0" applyNumberFormat="1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0" xfId="0" applyFont="1"/>
    <xf numFmtId="3" fontId="5" fillId="0" borderId="0" xfId="0" applyNumberFormat="1" applyFont="1"/>
    <xf numFmtId="3" fontId="3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5" fillId="0" borderId="0" xfId="0" applyFont="1"/>
    <xf numFmtId="164" fontId="5" fillId="0" borderId="0" xfId="0" applyNumberFormat="1" applyFont="1"/>
    <xf numFmtId="3" fontId="6" fillId="0" borderId="0" xfId="0" applyNumberFormat="1" applyFont="1" applyAlignment="1">
      <alignment horizontal="right"/>
    </xf>
    <xf numFmtId="0" fontId="2" fillId="2" borderId="1" xfId="0" applyFont="1" applyFill="1" applyBorder="1" applyAlignment="1">
      <alignment horizontal="right"/>
    </xf>
    <xf numFmtId="3" fontId="8" fillId="0" borderId="0" xfId="0" applyNumberFormat="1" applyFont="1"/>
    <xf numFmtId="3" fontId="1" fillId="0" borderId="0" xfId="0" applyNumberFormat="1" applyFont="1" applyAlignment="1">
      <alignment horizontal="right"/>
    </xf>
    <xf numFmtId="3" fontId="8" fillId="0" borderId="8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8" fillId="0" borderId="4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17" fontId="3" fillId="3" borderId="1" xfId="0" applyNumberFormat="1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/>
    <xf numFmtId="3" fontId="4" fillId="0" borderId="0" xfId="0" applyNumberFormat="1" applyFont="1"/>
    <xf numFmtId="3" fontId="3" fillId="0" borderId="0" xfId="0" applyNumberFormat="1" applyFont="1"/>
    <xf numFmtId="3" fontId="4" fillId="0" borderId="0" xfId="0" applyNumberFormat="1" applyFont="1" applyAlignment="1">
      <alignment horizontal="right"/>
    </xf>
    <xf numFmtId="17" fontId="3" fillId="3" borderId="9" xfId="0" applyNumberFormat="1" applyFont="1" applyFill="1" applyBorder="1" applyAlignment="1">
      <alignment horizontal="right" vertical="center"/>
    </xf>
    <xf numFmtId="3" fontId="4" fillId="3" borderId="9" xfId="0" applyNumberFormat="1" applyFont="1" applyFill="1" applyBorder="1" applyAlignment="1">
      <alignment horizontal="right" vertical="center" wrapText="1"/>
    </xf>
    <xf numFmtId="3" fontId="3" fillId="3" borderId="9" xfId="0" applyNumberFormat="1" applyFont="1" applyFill="1" applyBorder="1" applyAlignment="1">
      <alignment horizontal="right" vertical="center" wrapText="1"/>
    </xf>
    <xf numFmtId="17" fontId="3" fillId="3" borderId="0" xfId="0" applyNumberFormat="1" applyFont="1" applyFill="1" applyAlignment="1">
      <alignment horizontal="right" vertical="center"/>
    </xf>
    <xf numFmtId="3" fontId="4" fillId="3" borderId="0" xfId="0" applyNumberFormat="1" applyFont="1" applyFill="1" applyAlignment="1">
      <alignment horizontal="right" vertical="center" wrapText="1"/>
    </xf>
    <xf numFmtId="3" fontId="3" fillId="3" borderId="0" xfId="0" applyNumberFormat="1" applyFont="1" applyFill="1" applyAlignment="1">
      <alignment horizontal="right" vertical="center" wrapText="1"/>
    </xf>
    <xf numFmtId="165" fontId="3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11" fillId="0" borderId="0" xfId="0" applyNumberFormat="1" applyFont="1"/>
    <xf numFmtId="3" fontId="4" fillId="0" borderId="0" xfId="0" applyNumberFormat="1" applyFont="1" applyAlignment="1"/>
    <xf numFmtId="3" fontId="3" fillId="0" borderId="0" xfId="0" applyNumberFormat="1" applyFont="1" applyAlignment="1"/>
    <xf numFmtId="3" fontId="3" fillId="3" borderId="0" xfId="0" applyNumberFormat="1" applyFont="1" applyFill="1" applyAlignment="1">
      <alignment horizontal="right" vertical="center" wrapText="1"/>
    </xf>
    <xf numFmtId="0" fontId="3" fillId="0" borderId="4" xfId="0" applyFont="1" applyBorder="1" applyAlignment="1">
      <alignment horizontal="right"/>
    </xf>
    <xf numFmtId="3" fontId="4" fillId="0" borderId="4" xfId="0" applyNumberFormat="1" applyFont="1" applyBorder="1" applyAlignment="1"/>
    <xf numFmtId="3" fontId="11" fillId="0" borderId="4" xfId="0" applyNumberFormat="1" applyFont="1" applyBorder="1"/>
    <xf numFmtId="3" fontId="3" fillId="0" borderId="4" xfId="0" applyNumberFormat="1" applyFont="1" applyBorder="1" applyAlignment="1"/>
    <xf numFmtId="3" fontId="3" fillId="0" borderId="4" xfId="0" applyNumberFormat="1" applyFont="1" applyBorder="1" applyAlignment="1">
      <alignment horizontal="right"/>
    </xf>
    <xf numFmtId="3" fontId="3" fillId="3" borderId="10" xfId="0" applyNumberFormat="1" applyFont="1" applyFill="1" applyBorder="1" applyAlignment="1">
      <alignment horizontal="right" vertical="center" wrapText="1"/>
    </xf>
    <xf numFmtId="3" fontId="3" fillId="3" borderId="10" xfId="0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0" fontId="12" fillId="0" borderId="4" xfId="0" applyFont="1" applyBorder="1"/>
    <xf numFmtId="0" fontId="3" fillId="0" borderId="0" xfId="0" applyFont="1" applyAlignment="1">
      <alignment horizontal="right"/>
    </xf>
    <xf numFmtId="3" fontId="3" fillId="3" borderId="11" xfId="0" applyNumberFormat="1" applyFont="1" applyFill="1" applyBorder="1" applyAlignment="1">
      <alignment horizontal="right" vertical="center" wrapText="1"/>
    </xf>
    <xf numFmtId="4" fontId="3" fillId="3" borderId="11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4" borderId="16" xfId="0" applyFont="1" applyFill="1" applyBorder="1" applyAlignment="1">
      <alignment horizontal="left" vertical="top" wrapText="1"/>
    </xf>
    <xf numFmtId="0" fontId="4" fillId="4" borderId="16" xfId="0" applyFont="1" applyFill="1" applyBorder="1" applyAlignment="1">
      <alignment vertical="top" wrapText="1"/>
    </xf>
    <xf numFmtId="0" fontId="4" fillId="4" borderId="17" xfId="0" applyFont="1" applyFill="1" applyBorder="1" applyAlignment="1">
      <alignment vertical="top" wrapText="1"/>
    </xf>
    <xf numFmtId="0" fontId="4" fillId="4" borderId="18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4" fillId="4" borderId="20" xfId="0" applyFont="1" applyFill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4" fillId="4" borderId="23" xfId="0" applyFont="1" applyFill="1" applyBorder="1" applyAlignment="1">
      <alignment vertical="top" wrapText="1"/>
    </xf>
    <xf numFmtId="0" fontId="3" fillId="4" borderId="24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14" fillId="4" borderId="19" xfId="0" applyFont="1" applyFill="1" applyBorder="1" applyAlignment="1">
      <alignment vertical="top" wrapText="1"/>
    </xf>
    <xf numFmtId="0" fontId="3" fillId="4" borderId="20" xfId="0" applyFont="1" applyFill="1" applyBorder="1" applyAlignment="1">
      <alignment vertical="top" wrapText="1"/>
    </xf>
    <xf numFmtId="0" fontId="14" fillId="4" borderId="16" xfId="0" applyFont="1" applyFill="1" applyBorder="1" applyAlignment="1">
      <alignment vertical="top" wrapText="1"/>
    </xf>
    <xf numFmtId="3" fontId="3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3" fontId="3" fillId="0" borderId="8" xfId="0" applyNumberFormat="1" applyFont="1" applyBorder="1" applyAlignment="1">
      <alignment horizontal="center" vertical="center"/>
    </xf>
    <xf numFmtId="0" fontId="7" fillId="0" borderId="8" xfId="0" applyFont="1" applyBorder="1"/>
    <xf numFmtId="3" fontId="9" fillId="0" borderId="0" xfId="0" applyNumberFormat="1" applyFont="1" applyAlignment="1">
      <alignment horizontal="center" vertical="center" wrapText="1"/>
    </xf>
    <xf numFmtId="0" fontId="1" fillId="2" borderId="5" xfId="0" applyFont="1" applyFill="1" applyBorder="1" applyAlignment="1">
      <alignment horizontal="left"/>
    </xf>
    <xf numFmtId="0" fontId="7" fillId="0" borderId="6" xfId="0" applyFont="1" applyBorder="1"/>
    <xf numFmtId="0" fontId="7" fillId="0" borderId="7" xfId="0" applyFont="1" applyBorder="1"/>
    <xf numFmtId="0" fontId="3" fillId="0" borderId="8" xfId="0" applyFont="1" applyBorder="1" applyAlignment="1">
      <alignment horizontal="right" vertical="center"/>
    </xf>
    <xf numFmtId="0" fontId="7" fillId="0" borderId="4" xfId="0" applyFont="1" applyBorder="1"/>
    <xf numFmtId="3" fontId="4" fillId="0" borderId="8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right" vertical="center"/>
    </xf>
    <xf numFmtId="0" fontId="13" fillId="4" borderId="12" xfId="0" applyFont="1" applyFill="1" applyBorder="1" applyAlignment="1">
      <alignment horizontal="center" vertical="center"/>
    </xf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89"/>
  <sheetViews>
    <sheetView showGridLines="0" workbookViewId="0">
      <pane ySplit="4" topLeftCell="A5" activePane="bottomLeft" state="frozen"/>
      <selection pane="bottomLeft" activeCell="B6" sqref="B6"/>
    </sheetView>
  </sheetViews>
  <sheetFormatPr baseColWidth="10" defaultColWidth="14.42578125" defaultRowHeight="15" customHeight="1"/>
  <cols>
    <col min="1" max="1" width="6.85546875" customWidth="1"/>
    <col min="2" max="2" width="13.85546875" customWidth="1"/>
    <col min="3" max="3" width="21.7109375" customWidth="1"/>
    <col min="4" max="4" width="18.28515625" customWidth="1"/>
    <col min="5" max="5" width="17.140625" customWidth="1"/>
    <col min="6" max="6" width="17.28515625" customWidth="1"/>
    <col min="7" max="7" width="19.5703125" customWidth="1"/>
    <col min="8" max="8" width="20.5703125" customWidth="1"/>
    <col min="9" max="9" width="13.42578125" customWidth="1"/>
    <col min="10" max="10" width="10.7109375" customWidth="1"/>
    <col min="11" max="11" width="15.85546875" customWidth="1"/>
    <col min="12" max="26" width="10.7109375" customWidth="1"/>
  </cols>
  <sheetData>
    <row r="1" spans="1:11" ht="12.75" customHeight="1">
      <c r="A1" s="1" t="s">
        <v>0</v>
      </c>
      <c r="B1" s="2"/>
      <c r="C1" s="2"/>
      <c r="D1" s="2"/>
      <c r="E1" s="2"/>
      <c r="F1" s="3"/>
      <c r="G1" s="3"/>
      <c r="H1" s="4"/>
    </row>
    <row r="2" spans="1:11" ht="12.75" customHeight="1">
      <c r="A2" s="1" t="s">
        <v>1</v>
      </c>
      <c r="B2" s="2"/>
      <c r="C2" s="2"/>
      <c r="D2" s="2"/>
      <c r="E2" s="2"/>
      <c r="F2" s="2"/>
      <c r="G2" s="2"/>
      <c r="H2" s="5"/>
    </row>
    <row r="3" spans="1:11" ht="12.75" customHeight="1">
      <c r="A3" s="6"/>
      <c r="B3" s="2"/>
      <c r="C3" s="2"/>
      <c r="D3" s="2"/>
      <c r="E3" s="2"/>
      <c r="F3" s="2"/>
      <c r="G3" s="2"/>
      <c r="H3" s="5"/>
    </row>
    <row r="4" spans="1:11" ht="21.75" customHeight="1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5"/>
    </row>
    <row r="5" spans="1:11" ht="12.75" customHeight="1">
      <c r="A5" s="10"/>
      <c r="B5" s="83" t="s">
        <v>9</v>
      </c>
      <c r="C5" s="84"/>
      <c r="D5" s="84"/>
      <c r="E5" s="84"/>
      <c r="F5" s="84"/>
      <c r="G5" s="84"/>
      <c r="H5" s="11"/>
    </row>
    <row r="6" spans="1:11" ht="12.75" customHeight="1">
      <c r="A6" s="10"/>
      <c r="B6" s="12"/>
      <c r="C6" s="13"/>
      <c r="D6" s="13"/>
      <c r="E6" s="13"/>
      <c r="F6" s="13"/>
      <c r="G6" s="13"/>
      <c r="H6" s="11"/>
    </row>
    <row r="7" spans="1:11" ht="12.75" customHeight="1">
      <c r="A7" s="10">
        <v>36526</v>
      </c>
      <c r="B7" s="12">
        <v>4260006.99</v>
      </c>
      <c r="C7" s="13">
        <v>1215924.56</v>
      </c>
      <c r="D7" s="13">
        <v>2276199.48</v>
      </c>
      <c r="E7" s="13">
        <v>254089.61</v>
      </c>
      <c r="F7" s="13">
        <v>10464.44</v>
      </c>
      <c r="G7" s="13">
        <v>503328.9</v>
      </c>
      <c r="H7" s="11"/>
    </row>
    <row r="8" spans="1:11" ht="12.75" customHeight="1">
      <c r="A8" s="10">
        <v>36557</v>
      </c>
      <c r="B8" s="12">
        <v>3466817.7800000003</v>
      </c>
      <c r="C8" s="13">
        <v>998582.49</v>
      </c>
      <c r="D8" s="13">
        <v>1897335.19</v>
      </c>
      <c r="E8" s="13">
        <v>231798.49</v>
      </c>
      <c r="F8" s="13">
        <v>1073.43</v>
      </c>
      <c r="G8" s="13">
        <v>338028.18</v>
      </c>
      <c r="H8" s="11"/>
    </row>
    <row r="9" spans="1:11" ht="12.75" customHeight="1">
      <c r="A9" s="10">
        <v>36586</v>
      </c>
      <c r="B9" s="12">
        <v>4108759.86</v>
      </c>
      <c r="C9" s="13">
        <v>1210174.46</v>
      </c>
      <c r="D9" s="13">
        <v>2068040.14</v>
      </c>
      <c r="E9" s="13">
        <v>427202.28</v>
      </c>
      <c r="F9" s="13">
        <v>781.35</v>
      </c>
      <c r="G9" s="13">
        <v>402561.63</v>
      </c>
      <c r="H9" s="11"/>
    </row>
    <row r="10" spans="1:11" ht="12.75" customHeight="1">
      <c r="A10" s="10">
        <v>36617</v>
      </c>
      <c r="B10" s="12">
        <v>5005428.9400000004</v>
      </c>
      <c r="C10" s="13">
        <v>994279.46</v>
      </c>
      <c r="D10" s="13">
        <v>1978337.9</v>
      </c>
      <c r="E10" s="13">
        <v>1538749.72</v>
      </c>
      <c r="F10" s="13">
        <v>6377.15</v>
      </c>
      <c r="G10" s="13">
        <v>487684.71</v>
      </c>
      <c r="H10" s="11"/>
      <c r="K10" s="14"/>
    </row>
    <row r="11" spans="1:11" ht="12.75" customHeight="1">
      <c r="A11" s="10">
        <v>36647</v>
      </c>
      <c r="B11" s="12">
        <v>3900366.25</v>
      </c>
      <c r="C11" s="13">
        <v>1159683.53</v>
      </c>
      <c r="D11" s="13">
        <v>2038494.56</v>
      </c>
      <c r="E11" s="13">
        <v>142961.43</v>
      </c>
      <c r="F11" s="13">
        <v>-1932.96</v>
      </c>
      <c r="G11" s="13">
        <v>561159.68999999994</v>
      </c>
      <c r="H11" s="11"/>
      <c r="K11" s="14"/>
    </row>
    <row r="12" spans="1:11" ht="12.75" customHeight="1">
      <c r="A12" s="10">
        <v>36678</v>
      </c>
      <c r="B12" s="12">
        <v>3640750.5700000003</v>
      </c>
      <c r="C12" s="13">
        <v>1049988.67</v>
      </c>
      <c r="D12" s="13">
        <v>1893653.1</v>
      </c>
      <c r="E12" s="13">
        <v>164835.79</v>
      </c>
      <c r="F12" s="13">
        <v>2348.96</v>
      </c>
      <c r="G12" s="13">
        <v>529924.05000000005</v>
      </c>
      <c r="H12" s="11"/>
      <c r="K12" s="14"/>
    </row>
    <row r="13" spans="1:11" ht="12.75" customHeight="1">
      <c r="A13" s="10">
        <v>36708</v>
      </c>
      <c r="B13" s="12">
        <v>3925451.9199999995</v>
      </c>
      <c r="C13" s="13">
        <v>1067523.3700000001</v>
      </c>
      <c r="D13" s="13">
        <v>2072969.89</v>
      </c>
      <c r="E13" s="13">
        <v>171670.92</v>
      </c>
      <c r="F13" s="13">
        <v>271.11</v>
      </c>
      <c r="G13" s="13">
        <v>613016.63</v>
      </c>
      <c r="H13" s="11"/>
      <c r="K13" s="14"/>
    </row>
    <row r="14" spans="1:11" ht="12.75" customHeight="1">
      <c r="A14" s="10">
        <v>36739</v>
      </c>
      <c r="B14" s="12">
        <v>4045048.76</v>
      </c>
      <c r="C14" s="13">
        <v>1156918.6299999999</v>
      </c>
      <c r="D14" s="13">
        <v>2152691.35</v>
      </c>
      <c r="E14" s="13">
        <v>171860.17</v>
      </c>
      <c r="F14" s="13">
        <v>0</v>
      </c>
      <c r="G14" s="13">
        <v>563578.61</v>
      </c>
      <c r="H14" s="11"/>
      <c r="K14" s="14"/>
    </row>
    <row r="15" spans="1:11" ht="12.75" customHeight="1">
      <c r="A15" s="10">
        <v>36770</v>
      </c>
      <c r="B15" s="12">
        <v>4287887.74</v>
      </c>
      <c r="C15" s="13">
        <v>1031717.54</v>
      </c>
      <c r="D15" s="13">
        <v>2508733.48</v>
      </c>
      <c r="E15" s="13">
        <v>169888.4</v>
      </c>
      <c r="F15" s="13">
        <v>5079.8900000000003</v>
      </c>
      <c r="G15" s="13">
        <v>572468.43000000005</v>
      </c>
      <c r="H15" s="11"/>
    </row>
    <row r="16" spans="1:11" ht="12.75" customHeight="1">
      <c r="A16" s="10">
        <v>36800</v>
      </c>
      <c r="B16" s="12">
        <v>4177964.8899999997</v>
      </c>
      <c r="C16" s="13">
        <v>1058644.51</v>
      </c>
      <c r="D16" s="13">
        <v>2365527.7799999998</v>
      </c>
      <c r="E16" s="13">
        <v>186731.77</v>
      </c>
      <c r="F16" s="13">
        <v>1164.3399999999999</v>
      </c>
      <c r="G16" s="13">
        <v>565896.49</v>
      </c>
      <c r="H16" s="11"/>
    </row>
    <row r="17" spans="1:8" ht="12.75" customHeight="1">
      <c r="A17" s="10">
        <v>36831</v>
      </c>
      <c r="B17" s="12">
        <v>4626616.6899999995</v>
      </c>
      <c r="C17" s="13">
        <v>1302110.96</v>
      </c>
      <c r="D17" s="13">
        <v>2433936.2799999998</v>
      </c>
      <c r="E17" s="13">
        <v>255656.37</v>
      </c>
      <c r="F17" s="13">
        <v>534.64</v>
      </c>
      <c r="G17" s="13">
        <v>634378.43999999994</v>
      </c>
      <c r="H17" s="11"/>
    </row>
    <row r="18" spans="1:8" ht="12.75" customHeight="1">
      <c r="A18" s="10">
        <v>36861</v>
      </c>
      <c r="B18" s="12">
        <v>4634579.4000000004</v>
      </c>
      <c r="C18" s="13">
        <v>1454238.62</v>
      </c>
      <c r="D18" s="13">
        <v>2290168.2400000002</v>
      </c>
      <c r="E18" s="13">
        <v>186599.87</v>
      </c>
      <c r="F18" s="13">
        <v>34088.800000000003</v>
      </c>
      <c r="G18" s="13">
        <v>669483.87</v>
      </c>
      <c r="H18" s="11"/>
    </row>
    <row r="19" spans="1:8" ht="12.75" customHeight="1">
      <c r="A19" s="10">
        <v>36892</v>
      </c>
      <c r="B19" s="12">
        <v>4681526.3599999994</v>
      </c>
      <c r="C19" s="13">
        <v>1531434.72</v>
      </c>
      <c r="D19" s="13">
        <v>2270872.41</v>
      </c>
      <c r="E19" s="13">
        <v>389791.07</v>
      </c>
      <c r="F19" s="13">
        <v>5987.33</v>
      </c>
      <c r="G19" s="13">
        <v>483440.83</v>
      </c>
    </row>
    <row r="20" spans="1:8" ht="12.75" customHeight="1">
      <c r="A20" s="10">
        <v>36923</v>
      </c>
      <c r="B20" s="12">
        <v>3888271.78</v>
      </c>
      <c r="C20" s="13">
        <v>1230827.56</v>
      </c>
      <c r="D20" s="13">
        <v>2196531.19</v>
      </c>
      <c r="E20" s="13">
        <v>192830.28</v>
      </c>
      <c r="F20" s="13">
        <v>988.58</v>
      </c>
      <c r="G20" s="13">
        <v>267094.17</v>
      </c>
    </row>
    <row r="21" spans="1:8" ht="12.75" customHeight="1">
      <c r="A21" s="10">
        <v>36951</v>
      </c>
      <c r="B21" s="12">
        <v>4094790.9099999997</v>
      </c>
      <c r="C21" s="13">
        <v>1398717.51</v>
      </c>
      <c r="D21" s="13">
        <v>2115007.36</v>
      </c>
      <c r="E21" s="13">
        <v>171868.88</v>
      </c>
      <c r="F21" s="13">
        <v>1073.03</v>
      </c>
      <c r="G21" s="13">
        <v>408124.13</v>
      </c>
    </row>
    <row r="22" spans="1:8" ht="12.75" customHeight="1">
      <c r="A22" s="10">
        <v>36982</v>
      </c>
      <c r="B22" s="12">
        <v>4304375.8999999994</v>
      </c>
      <c r="C22" s="13">
        <v>1323214.29</v>
      </c>
      <c r="D22" s="13">
        <v>2186045.9</v>
      </c>
      <c r="E22" s="13">
        <v>293676.98</v>
      </c>
      <c r="F22" s="13">
        <v>3270.36</v>
      </c>
      <c r="G22" s="13">
        <v>498168.37</v>
      </c>
    </row>
    <row r="23" spans="1:8" ht="12.75" customHeight="1">
      <c r="A23" s="10">
        <v>37012</v>
      </c>
      <c r="B23" s="12">
        <v>4115348.74</v>
      </c>
      <c r="C23" s="13">
        <v>1242107.28</v>
      </c>
      <c r="D23" s="13">
        <v>2091657.27</v>
      </c>
      <c r="E23" s="13">
        <v>376575.52</v>
      </c>
      <c r="F23" s="13">
        <v>1101.8900000000001</v>
      </c>
      <c r="G23" s="13">
        <v>403906.78</v>
      </c>
    </row>
    <row r="24" spans="1:8" ht="12.75" customHeight="1">
      <c r="A24" s="10">
        <v>37043</v>
      </c>
      <c r="B24" s="12">
        <v>4112434.44</v>
      </c>
      <c r="C24" s="13">
        <v>1235680.1200000001</v>
      </c>
      <c r="D24" s="13">
        <v>2119852.2599999998</v>
      </c>
      <c r="E24" s="13">
        <v>211902.01</v>
      </c>
      <c r="F24" s="13">
        <v>4858.93</v>
      </c>
      <c r="G24" s="13">
        <v>540141.12</v>
      </c>
    </row>
    <row r="25" spans="1:8" ht="12.75" customHeight="1">
      <c r="A25" s="10">
        <v>37073</v>
      </c>
      <c r="B25" s="12">
        <v>4050052.83</v>
      </c>
      <c r="C25" s="13">
        <v>1180589.97</v>
      </c>
      <c r="D25" s="13">
        <v>2320399.19</v>
      </c>
      <c r="E25" s="13">
        <v>131720.54999999999</v>
      </c>
      <c r="F25" s="13">
        <v>1353.69</v>
      </c>
      <c r="G25" s="13">
        <v>415989.43</v>
      </c>
    </row>
    <row r="26" spans="1:8" ht="12.75" customHeight="1">
      <c r="A26" s="10">
        <v>37104</v>
      </c>
      <c r="B26" s="12">
        <v>3907101.54</v>
      </c>
      <c r="C26" s="13">
        <v>1151690.54</v>
      </c>
      <c r="D26" s="13">
        <v>2226524.52</v>
      </c>
      <c r="E26" s="13">
        <v>99678.77</v>
      </c>
      <c r="F26" s="13">
        <v>80.569999999999993</v>
      </c>
      <c r="G26" s="13">
        <v>429127.14</v>
      </c>
    </row>
    <row r="27" spans="1:8" ht="12.75" customHeight="1">
      <c r="A27" s="10">
        <v>37135</v>
      </c>
      <c r="B27" s="12">
        <v>3955451.95</v>
      </c>
      <c r="C27" s="13">
        <v>1123879.21</v>
      </c>
      <c r="D27" s="13">
        <v>2157915.88</v>
      </c>
      <c r="E27" s="13">
        <v>181362.25</v>
      </c>
      <c r="F27" s="13">
        <v>50.37</v>
      </c>
      <c r="G27" s="13">
        <v>492244.24</v>
      </c>
    </row>
    <row r="28" spans="1:8" ht="12.75" customHeight="1">
      <c r="A28" s="10">
        <v>37165</v>
      </c>
      <c r="B28" s="12">
        <v>4707905.71</v>
      </c>
      <c r="C28" s="13">
        <v>1187478.24</v>
      </c>
      <c r="D28" s="13">
        <v>2070009.35</v>
      </c>
      <c r="E28" s="13">
        <v>976072.67</v>
      </c>
      <c r="F28" s="13">
        <v>50.37</v>
      </c>
      <c r="G28" s="13">
        <v>474295.08</v>
      </c>
    </row>
    <row r="29" spans="1:8" ht="12.75" customHeight="1">
      <c r="A29" s="10">
        <v>37196</v>
      </c>
      <c r="B29" s="12">
        <v>8111660.3100000005</v>
      </c>
      <c r="C29" s="13">
        <v>1031845.54</v>
      </c>
      <c r="D29" s="13">
        <v>2123992.39</v>
      </c>
      <c r="E29" s="13">
        <v>2091682.62</v>
      </c>
      <c r="F29" s="13">
        <v>1074.56</v>
      </c>
      <c r="G29" s="13">
        <v>2863065.2</v>
      </c>
    </row>
    <row r="30" spans="1:8" ht="12.75" customHeight="1">
      <c r="A30" s="10">
        <v>37226</v>
      </c>
      <c r="B30" s="12">
        <v>3879420.6999999997</v>
      </c>
      <c r="C30" s="13">
        <v>858164.21</v>
      </c>
      <c r="D30" s="13">
        <v>1073877.78</v>
      </c>
      <c r="E30" s="13">
        <v>1456937.8</v>
      </c>
      <c r="F30" s="13">
        <v>32109.360000000001</v>
      </c>
      <c r="G30" s="13">
        <v>458331.55</v>
      </c>
    </row>
    <row r="31" spans="1:8" ht="12.75" customHeight="1">
      <c r="A31" s="10">
        <v>37257</v>
      </c>
      <c r="B31" s="12">
        <v>4194271.9499999997</v>
      </c>
      <c r="C31" s="13">
        <v>1123434.3899999999</v>
      </c>
      <c r="D31" s="13">
        <v>2173870.0800000001</v>
      </c>
      <c r="E31" s="13">
        <v>619397.57999999996</v>
      </c>
      <c r="F31" s="13">
        <v>7957.5</v>
      </c>
      <c r="G31" s="13">
        <v>269612.40000000002</v>
      </c>
    </row>
    <row r="32" spans="1:8" ht="12.75" customHeight="1">
      <c r="A32" s="10">
        <v>37288</v>
      </c>
      <c r="B32" s="12">
        <v>2638245.6000000006</v>
      </c>
      <c r="C32" s="13">
        <v>841401.8</v>
      </c>
      <c r="D32" s="13">
        <v>1493601.52</v>
      </c>
      <c r="E32" s="13">
        <v>101651.6</v>
      </c>
      <c r="F32" s="13">
        <v>7378.71</v>
      </c>
      <c r="G32" s="13">
        <v>194211.97</v>
      </c>
    </row>
    <row r="33" spans="1:7" ht="12.75" customHeight="1">
      <c r="A33" s="10">
        <v>37316</v>
      </c>
      <c r="B33" s="12">
        <v>3082651.81</v>
      </c>
      <c r="C33" s="13">
        <v>935845.07</v>
      </c>
      <c r="D33" s="13">
        <v>1767925.59</v>
      </c>
      <c r="E33" s="13">
        <v>85540.47</v>
      </c>
      <c r="F33" s="13">
        <v>824.36</v>
      </c>
      <c r="G33" s="13">
        <v>292516.32</v>
      </c>
    </row>
    <row r="34" spans="1:7" ht="12.75" customHeight="1">
      <c r="A34" s="10">
        <v>37347</v>
      </c>
      <c r="B34" s="12">
        <v>2719759.6500000004</v>
      </c>
      <c r="C34" s="13">
        <v>1022804.17</v>
      </c>
      <c r="D34" s="13">
        <v>1371922.39</v>
      </c>
      <c r="E34" s="13">
        <v>94278.93</v>
      </c>
      <c r="F34" s="13">
        <v>386.29</v>
      </c>
      <c r="G34" s="13">
        <v>230367.87</v>
      </c>
    </row>
    <row r="35" spans="1:7" ht="12.75" customHeight="1">
      <c r="A35" s="10">
        <v>37377</v>
      </c>
      <c r="B35" s="12">
        <v>4872700.49</v>
      </c>
      <c r="C35" s="13">
        <v>1298872.17</v>
      </c>
      <c r="D35" s="13">
        <v>2782829.89</v>
      </c>
      <c r="E35" s="13">
        <v>218342.57</v>
      </c>
      <c r="F35" s="13">
        <v>6025.45</v>
      </c>
      <c r="G35" s="13">
        <v>566630.41</v>
      </c>
    </row>
    <row r="36" spans="1:7" ht="12.75" customHeight="1">
      <c r="A36" s="10">
        <v>37408</v>
      </c>
      <c r="B36" s="12">
        <v>4400953.55</v>
      </c>
      <c r="C36" s="13">
        <v>938152.16</v>
      </c>
      <c r="D36" s="13">
        <v>2570441.61</v>
      </c>
      <c r="E36" s="13">
        <v>389613.54</v>
      </c>
      <c r="F36" s="13">
        <v>672.31</v>
      </c>
      <c r="G36" s="13">
        <v>502073.93</v>
      </c>
    </row>
    <row r="37" spans="1:7" ht="12.75" customHeight="1">
      <c r="A37" s="10">
        <v>37438</v>
      </c>
      <c r="B37" s="12">
        <v>4377948.29</v>
      </c>
      <c r="C37" s="13">
        <v>1025448.74</v>
      </c>
      <c r="D37" s="13">
        <v>2688306.88</v>
      </c>
      <c r="E37" s="13">
        <v>124441.22</v>
      </c>
      <c r="F37" s="13">
        <v>716.82</v>
      </c>
      <c r="G37" s="13">
        <v>539034.63</v>
      </c>
    </row>
    <row r="38" spans="1:7" ht="12.75" customHeight="1">
      <c r="A38" s="10">
        <v>37469</v>
      </c>
      <c r="B38" s="12">
        <v>4606376.1899999995</v>
      </c>
      <c r="C38" s="13">
        <v>1108575.51</v>
      </c>
      <c r="D38" s="13">
        <v>2773194.2</v>
      </c>
      <c r="E38" s="13">
        <v>121622.96</v>
      </c>
      <c r="F38" s="13">
        <v>2264.77</v>
      </c>
      <c r="G38" s="13">
        <v>600718.75</v>
      </c>
    </row>
    <row r="39" spans="1:7" ht="12.75" customHeight="1">
      <c r="A39" s="10">
        <v>37500</v>
      </c>
      <c r="B39" s="12">
        <v>4969678.3999999994</v>
      </c>
      <c r="C39" s="13">
        <v>1080393.1399999999</v>
      </c>
      <c r="D39" s="13">
        <v>3037193.83</v>
      </c>
      <c r="E39" s="13">
        <v>219609.68</v>
      </c>
      <c r="F39" s="13">
        <v>894</v>
      </c>
      <c r="G39" s="13">
        <v>631587.75</v>
      </c>
    </row>
    <row r="40" spans="1:7" ht="12.75" customHeight="1">
      <c r="A40" s="10">
        <v>37530</v>
      </c>
      <c r="B40" s="12">
        <v>4833995.0999999996</v>
      </c>
      <c r="C40" s="13">
        <v>1160798.58</v>
      </c>
      <c r="D40" s="13">
        <v>2907215.39</v>
      </c>
      <c r="E40" s="13">
        <v>176557.7</v>
      </c>
      <c r="F40" s="13">
        <v>245.25</v>
      </c>
      <c r="G40" s="13">
        <v>589178.18000000005</v>
      </c>
    </row>
    <row r="41" spans="1:7" ht="12.75" customHeight="1">
      <c r="A41" s="10">
        <v>37561</v>
      </c>
      <c r="B41" s="12">
        <v>4654380.5299999993</v>
      </c>
      <c r="C41" s="13">
        <v>1189401.81</v>
      </c>
      <c r="D41" s="13">
        <v>2644752.2999999998</v>
      </c>
      <c r="E41" s="13">
        <v>234545.82</v>
      </c>
      <c r="F41" s="13">
        <v>15699.84</v>
      </c>
      <c r="G41" s="13">
        <v>569980.76</v>
      </c>
    </row>
    <row r="42" spans="1:7" ht="12.75" customHeight="1">
      <c r="A42" s="10">
        <v>37591</v>
      </c>
      <c r="B42" s="12">
        <v>5910721.8400000008</v>
      </c>
      <c r="C42" s="13">
        <v>1355391.56</v>
      </c>
      <c r="D42" s="13">
        <v>3549846.5</v>
      </c>
      <c r="E42" s="13">
        <v>250338.03</v>
      </c>
      <c r="F42" s="13">
        <v>48117.67</v>
      </c>
      <c r="G42" s="13">
        <v>707028.08</v>
      </c>
    </row>
    <row r="43" spans="1:7" ht="12.75" customHeight="1">
      <c r="A43" s="10">
        <v>37622</v>
      </c>
      <c r="B43" s="12">
        <v>5604500.9900000002</v>
      </c>
      <c r="C43" s="13">
        <v>1469718.28</v>
      </c>
      <c r="D43" s="13">
        <v>3112147.88</v>
      </c>
      <c r="E43" s="13">
        <v>307938.62</v>
      </c>
      <c r="F43" s="13">
        <v>3763.31</v>
      </c>
      <c r="G43" s="13">
        <v>710932.9</v>
      </c>
    </row>
    <row r="44" spans="1:7" ht="12.75" customHeight="1">
      <c r="A44" s="10">
        <v>37653</v>
      </c>
      <c r="B44" s="12">
        <v>5781673.2699999996</v>
      </c>
      <c r="C44" s="13">
        <v>1347062.63</v>
      </c>
      <c r="D44" s="13">
        <v>3260557.95</v>
      </c>
      <c r="E44" s="13">
        <v>327588.96999999997</v>
      </c>
      <c r="F44" s="13">
        <v>28985.119999999999</v>
      </c>
      <c r="G44" s="13">
        <v>817478.6</v>
      </c>
    </row>
    <row r="45" spans="1:7" ht="12.75" customHeight="1">
      <c r="A45" s="10">
        <v>37681</v>
      </c>
      <c r="B45" s="12">
        <v>5782057.1899999995</v>
      </c>
      <c r="C45" s="13">
        <v>1403477.76</v>
      </c>
      <c r="D45" s="13">
        <v>3036938.87</v>
      </c>
      <c r="E45" s="13">
        <v>157485.56</v>
      </c>
      <c r="F45" s="13">
        <v>2094.34</v>
      </c>
      <c r="G45" s="13">
        <v>1182060.6600000001</v>
      </c>
    </row>
    <row r="46" spans="1:7" ht="12.75" customHeight="1">
      <c r="A46" s="10">
        <v>37712</v>
      </c>
      <c r="B46" s="12">
        <v>7191022.2299999995</v>
      </c>
      <c r="C46" s="13">
        <v>1574104.38</v>
      </c>
      <c r="D46" s="13">
        <v>3548224.8</v>
      </c>
      <c r="E46" s="13">
        <v>243864.75</v>
      </c>
      <c r="F46" s="13">
        <v>780.35</v>
      </c>
      <c r="G46" s="13">
        <v>1824047.9500000002</v>
      </c>
    </row>
    <row r="47" spans="1:7" ht="12.75" customHeight="1">
      <c r="A47" s="10">
        <v>37742</v>
      </c>
      <c r="B47" s="12">
        <v>6586059.7000000002</v>
      </c>
      <c r="C47" s="13">
        <v>1540513.59</v>
      </c>
      <c r="D47" s="13">
        <v>3393722.17</v>
      </c>
      <c r="E47" s="13">
        <v>262023.44</v>
      </c>
      <c r="F47" s="13">
        <v>7316.84</v>
      </c>
      <c r="G47" s="13">
        <v>1382483.6600000001</v>
      </c>
    </row>
    <row r="48" spans="1:7" ht="12.75" customHeight="1">
      <c r="A48" s="10">
        <v>37773</v>
      </c>
      <c r="B48" s="12">
        <v>6914000.3100000005</v>
      </c>
      <c r="C48" s="13">
        <v>1445145.5</v>
      </c>
      <c r="D48" s="13">
        <v>3673951.11</v>
      </c>
      <c r="E48" s="13">
        <v>231233.78</v>
      </c>
      <c r="F48" s="13">
        <v>529.86</v>
      </c>
      <c r="G48" s="13">
        <v>1563140.06</v>
      </c>
    </row>
    <row r="49" spans="1:7" ht="12.75" customHeight="1">
      <c r="A49" s="10">
        <v>37803</v>
      </c>
      <c r="B49" s="12">
        <v>6575015.1300000008</v>
      </c>
      <c r="C49" s="13">
        <v>1652362.45</v>
      </c>
      <c r="D49" s="13">
        <v>3422283.34</v>
      </c>
      <c r="E49" s="13">
        <v>214069.33</v>
      </c>
      <c r="F49" s="13">
        <v>1660.69</v>
      </c>
      <c r="G49" s="13">
        <v>1284639.3199999998</v>
      </c>
    </row>
    <row r="50" spans="1:7" ht="12.75" customHeight="1">
      <c r="A50" s="10">
        <v>37834</v>
      </c>
      <c r="B50" s="12">
        <v>7113022.9399999995</v>
      </c>
      <c r="C50" s="13">
        <v>1846705.9</v>
      </c>
      <c r="D50" s="13">
        <v>3431468.75</v>
      </c>
      <c r="E50" s="13">
        <v>314109.14</v>
      </c>
      <c r="F50" s="13">
        <v>0</v>
      </c>
      <c r="G50" s="13">
        <v>1520739.15</v>
      </c>
    </row>
    <row r="51" spans="1:7" ht="12.75" customHeight="1">
      <c r="A51" s="10">
        <v>37865</v>
      </c>
      <c r="B51" s="12">
        <v>7244221.5199999996</v>
      </c>
      <c r="C51" s="13">
        <v>1770266.53</v>
      </c>
      <c r="D51" s="13">
        <v>3473532.53</v>
      </c>
      <c r="E51" s="13">
        <v>446815.7</v>
      </c>
      <c r="F51" s="13">
        <v>907.92</v>
      </c>
      <c r="G51" s="13">
        <v>1552698.8399999999</v>
      </c>
    </row>
    <row r="52" spans="1:7" ht="12.75" customHeight="1">
      <c r="A52" s="10">
        <v>37895</v>
      </c>
      <c r="B52" s="12">
        <v>7882058.3900000006</v>
      </c>
      <c r="C52" s="13">
        <v>2173341.77</v>
      </c>
      <c r="D52" s="13">
        <v>3770550.67</v>
      </c>
      <c r="E52" s="13">
        <v>311145.40000000002</v>
      </c>
      <c r="F52" s="13">
        <v>810.9</v>
      </c>
      <c r="G52" s="13">
        <v>1626209.65</v>
      </c>
    </row>
    <row r="53" spans="1:7" ht="12.75" customHeight="1">
      <c r="A53" s="10">
        <v>37926</v>
      </c>
      <c r="B53" s="12">
        <v>7476034.25</v>
      </c>
      <c r="C53" s="13">
        <v>1809121.72</v>
      </c>
      <c r="D53" s="13">
        <v>3637406</v>
      </c>
      <c r="E53" s="13">
        <v>329006.3</v>
      </c>
      <c r="F53" s="13">
        <v>20</v>
      </c>
      <c r="G53" s="13">
        <v>1700480.23</v>
      </c>
    </row>
    <row r="54" spans="1:7" ht="12.75" customHeight="1">
      <c r="A54" s="10">
        <v>37956</v>
      </c>
      <c r="B54" s="12">
        <v>12001083.719999999</v>
      </c>
      <c r="C54" s="13">
        <v>2349677.7999999998</v>
      </c>
      <c r="D54" s="13">
        <v>4705475.04</v>
      </c>
      <c r="E54" s="13">
        <v>2578666.63</v>
      </c>
      <c r="F54" s="13">
        <v>43415.26</v>
      </c>
      <c r="G54" s="13">
        <v>2323848.9900000002</v>
      </c>
    </row>
    <row r="55" spans="1:7" ht="12.75" customHeight="1">
      <c r="A55" s="10">
        <v>37987</v>
      </c>
      <c r="B55" s="12">
        <v>11078590.35</v>
      </c>
      <c r="C55" s="13">
        <v>2018610.27</v>
      </c>
      <c r="D55" s="13">
        <v>4556486.8499999996</v>
      </c>
      <c r="E55" s="13">
        <v>2039062.47</v>
      </c>
      <c r="F55" s="13">
        <v>11451.29</v>
      </c>
      <c r="G55" s="13">
        <v>2452979.4700000002</v>
      </c>
    </row>
    <row r="56" spans="1:7" ht="12.75" customHeight="1">
      <c r="A56" s="10">
        <v>38018</v>
      </c>
      <c r="B56" s="12">
        <v>9194231.7899999991</v>
      </c>
      <c r="C56" s="13">
        <v>1869388.88</v>
      </c>
      <c r="D56" s="13">
        <v>4349445.4400000004</v>
      </c>
      <c r="E56" s="13">
        <v>1447312.55</v>
      </c>
      <c r="F56" s="13">
        <v>2218.31</v>
      </c>
      <c r="G56" s="13">
        <v>1525866.6099999999</v>
      </c>
    </row>
    <row r="57" spans="1:7" ht="12.75" customHeight="1">
      <c r="A57" s="10">
        <v>38047</v>
      </c>
      <c r="B57" s="12">
        <v>11671189.98</v>
      </c>
      <c r="C57" s="13">
        <v>2097582.7200000002</v>
      </c>
      <c r="D57" s="13">
        <v>4872282.8099999996</v>
      </c>
      <c r="E57" s="13">
        <v>333608.17</v>
      </c>
      <c r="F57" s="13">
        <v>4145.63</v>
      </c>
      <c r="G57" s="13">
        <v>4363570.6500000004</v>
      </c>
    </row>
    <row r="58" spans="1:7" ht="12.75" customHeight="1">
      <c r="A58" s="10">
        <v>38078</v>
      </c>
      <c r="B58" s="12">
        <v>9769100.8000000007</v>
      </c>
      <c r="C58" s="13">
        <v>2168167.88</v>
      </c>
      <c r="D58" s="13">
        <v>4103647.5</v>
      </c>
      <c r="E58" s="13">
        <v>432188.81</v>
      </c>
      <c r="F58" s="13">
        <v>2677.49</v>
      </c>
      <c r="G58" s="13">
        <v>3062419.12</v>
      </c>
    </row>
    <row r="59" spans="1:7" ht="12.75" customHeight="1">
      <c r="A59" s="10">
        <v>38108</v>
      </c>
      <c r="B59" s="12">
        <v>9291999.2899999991</v>
      </c>
      <c r="C59" s="13">
        <v>2447086.09</v>
      </c>
      <c r="D59" s="13">
        <v>3758258.83</v>
      </c>
      <c r="E59" s="13">
        <v>268867.46999999997</v>
      </c>
      <c r="F59" s="13">
        <v>261.25</v>
      </c>
      <c r="G59" s="13">
        <v>2817525.6500000004</v>
      </c>
    </row>
    <row r="60" spans="1:7" ht="12.75" customHeight="1">
      <c r="A60" s="10">
        <v>38139</v>
      </c>
      <c r="B60" s="12">
        <v>15738500.789999999</v>
      </c>
      <c r="C60" s="13">
        <v>2039143.16</v>
      </c>
      <c r="D60" s="13">
        <v>4299077.4800000004</v>
      </c>
      <c r="E60" s="13">
        <v>5850943.3799999999</v>
      </c>
      <c r="F60" s="13">
        <v>3506.74</v>
      </c>
      <c r="G60" s="13">
        <v>3545830.0300000003</v>
      </c>
    </row>
    <row r="61" spans="1:7" ht="12.75" customHeight="1">
      <c r="A61" s="10">
        <v>38169</v>
      </c>
      <c r="B61" s="12">
        <v>12514088.74</v>
      </c>
      <c r="C61" s="13">
        <v>2195022.04</v>
      </c>
      <c r="D61" s="13">
        <v>3878957.22</v>
      </c>
      <c r="E61" s="13">
        <v>3182606.49</v>
      </c>
      <c r="F61" s="13">
        <v>1473.82</v>
      </c>
      <c r="G61" s="13">
        <v>3256029.17</v>
      </c>
    </row>
    <row r="62" spans="1:7" ht="12.75" customHeight="1">
      <c r="A62" s="10">
        <v>38200</v>
      </c>
      <c r="B62" s="12">
        <v>10909397.77</v>
      </c>
      <c r="C62" s="13">
        <v>2403615.79</v>
      </c>
      <c r="D62" s="13">
        <v>4627993.97</v>
      </c>
      <c r="E62" s="13">
        <v>475215.09</v>
      </c>
      <c r="F62" s="13">
        <v>4581.84</v>
      </c>
      <c r="G62" s="13">
        <v>3397991.08</v>
      </c>
    </row>
    <row r="63" spans="1:7" ht="12.75" customHeight="1">
      <c r="A63" s="10">
        <v>38231</v>
      </c>
      <c r="B63" s="12">
        <v>11050763.989999998</v>
      </c>
      <c r="C63" s="13">
        <v>2575930.91</v>
      </c>
      <c r="D63" s="13">
        <v>4957343.3099999996</v>
      </c>
      <c r="E63" s="13">
        <v>448056.43</v>
      </c>
      <c r="F63" s="13">
        <v>8526.2099999999991</v>
      </c>
      <c r="G63" s="13">
        <v>3060907.13</v>
      </c>
    </row>
    <row r="64" spans="1:7" ht="12.75" customHeight="1">
      <c r="A64" s="10">
        <v>38261</v>
      </c>
      <c r="B64" s="12">
        <v>10776072.189999999</v>
      </c>
      <c r="C64" s="13">
        <v>2444110.69</v>
      </c>
      <c r="D64" s="13">
        <v>4426335.42</v>
      </c>
      <c r="E64" s="13">
        <v>358766.48</v>
      </c>
      <c r="F64" s="13">
        <v>583.25</v>
      </c>
      <c r="G64" s="13">
        <v>3546276.3499999996</v>
      </c>
    </row>
    <row r="65" spans="1:7" ht="12.75" customHeight="1">
      <c r="A65" s="10">
        <v>38292</v>
      </c>
      <c r="B65" s="12">
        <v>12197434.719999999</v>
      </c>
      <c r="C65" s="13">
        <v>2617198.7799999998</v>
      </c>
      <c r="D65" s="13">
        <v>5057714.9000000004</v>
      </c>
      <c r="E65" s="13">
        <v>496355.31</v>
      </c>
      <c r="F65" s="13">
        <v>10821.69</v>
      </c>
      <c r="G65" s="13">
        <v>4015344.04</v>
      </c>
    </row>
    <row r="66" spans="1:7" ht="12.75" customHeight="1">
      <c r="A66" s="10">
        <v>38322</v>
      </c>
      <c r="B66" s="12">
        <v>12506208.790000001</v>
      </c>
      <c r="C66" s="13">
        <v>2657340.36</v>
      </c>
      <c r="D66" s="13">
        <v>4974398.97</v>
      </c>
      <c r="E66" s="13">
        <v>450988.16</v>
      </c>
      <c r="F66" s="13">
        <v>42228.65</v>
      </c>
      <c r="G66" s="13">
        <v>4381252.6500000004</v>
      </c>
    </row>
    <row r="67" spans="1:7" ht="12.75" customHeight="1">
      <c r="A67" s="10">
        <v>38353</v>
      </c>
      <c r="B67" s="12">
        <v>18542921.400000002</v>
      </c>
      <c r="C67" s="13">
        <v>3340878.32</v>
      </c>
      <c r="D67" s="13">
        <v>6022133.2400000002</v>
      </c>
      <c r="E67" s="13">
        <v>734620.9</v>
      </c>
      <c r="F67" s="13">
        <v>13954.22</v>
      </c>
      <c r="G67" s="13">
        <v>8431334.7200000007</v>
      </c>
    </row>
    <row r="68" spans="1:7" ht="12.75" customHeight="1">
      <c r="A68" s="10">
        <v>38384</v>
      </c>
      <c r="B68" s="12">
        <v>10997744.029999999</v>
      </c>
      <c r="C68" s="13">
        <v>2819759.34</v>
      </c>
      <c r="D68" s="13">
        <v>4705120.43</v>
      </c>
      <c r="E68" s="13">
        <v>502569.71</v>
      </c>
      <c r="F68" s="13">
        <v>6187.32</v>
      </c>
      <c r="G68" s="13">
        <v>2964107.23</v>
      </c>
    </row>
    <row r="69" spans="1:7" ht="12.75" customHeight="1">
      <c r="A69" s="10">
        <v>38412</v>
      </c>
      <c r="B69" s="12">
        <v>11622710.969999999</v>
      </c>
      <c r="C69" s="13">
        <v>2841056.34</v>
      </c>
      <c r="D69" s="13">
        <v>4908924.7300000004</v>
      </c>
      <c r="E69" s="13">
        <v>584454.85</v>
      </c>
      <c r="F69" s="13">
        <v>2308.1</v>
      </c>
      <c r="G69" s="13">
        <v>3285966.95</v>
      </c>
    </row>
    <row r="70" spans="1:7" ht="12.75" customHeight="1">
      <c r="A70" s="10">
        <v>38443</v>
      </c>
      <c r="B70" s="12">
        <v>13792351.989999998</v>
      </c>
      <c r="C70" s="13">
        <v>2863587.42</v>
      </c>
      <c r="D70" s="13">
        <v>6562021.6699999999</v>
      </c>
      <c r="E70" s="13">
        <v>414709.29</v>
      </c>
      <c r="F70" s="13">
        <v>2309.4499999999998</v>
      </c>
      <c r="G70" s="13">
        <v>3949724.16</v>
      </c>
    </row>
    <row r="71" spans="1:7" ht="12.75" customHeight="1">
      <c r="A71" s="10">
        <v>38473</v>
      </c>
      <c r="B71" s="12">
        <v>14505833.48</v>
      </c>
      <c r="C71" s="13">
        <v>3201088.12</v>
      </c>
      <c r="D71" s="13">
        <v>6513638.7000000002</v>
      </c>
      <c r="E71" s="13">
        <v>538412.01</v>
      </c>
      <c r="F71" s="13">
        <v>1214.47</v>
      </c>
      <c r="G71" s="13">
        <v>4251480.18</v>
      </c>
    </row>
    <row r="72" spans="1:7" ht="12.75" customHeight="1">
      <c r="A72" s="10">
        <v>38504</v>
      </c>
      <c r="B72" s="12">
        <v>14419494.67</v>
      </c>
      <c r="C72" s="13">
        <v>2681529</v>
      </c>
      <c r="D72" s="13">
        <v>6801079.5899999999</v>
      </c>
      <c r="E72" s="13">
        <v>426491.43</v>
      </c>
      <c r="F72" s="13">
        <v>10878.71</v>
      </c>
      <c r="G72" s="13">
        <v>4499515.9399999995</v>
      </c>
    </row>
    <row r="73" spans="1:7" ht="12.75" customHeight="1">
      <c r="A73" s="10">
        <v>38534</v>
      </c>
      <c r="B73" s="12">
        <v>13177566.669999998</v>
      </c>
      <c r="C73" s="13">
        <v>2716938.57</v>
      </c>
      <c r="D73" s="13">
        <v>5921584.29</v>
      </c>
      <c r="E73" s="13">
        <v>704877.93</v>
      </c>
      <c r="F73" s="13">
        <v>2400.6799999999998</v>
      </c>
      <c r="G73" s="13">
        <v>3831765.1999999997</v>
      </c>
    </row>
    <row r="74" spans="1:7" ht="12.75" customHeight="1">
      <c r="A74" s="10">
        <v>38565</v>
      </c>
      <c r="B74" s="12">
        <v>15953925.109999999</v>
      </c>
      <c r="C74" s="13">
        <v>3274680.21</v>
      </c>
      <c r="D74" s="13">
        <v>6742192.1600000001</v>
      </c>
      <c r="E74" s="13">
        <v>706923.36</v>
      </c>
      <c r="F74" s="13">
        <v>2893.01</v>
      </c>
      <c r="G74" s="13">
        <v>5227236.3699999992</v>
      </c>
    </row>
    <row r="75" spans="1:7" ht="12.75" customHeight="1">
      <c r="A75" s="10">
        <v>38596</v>
      </c>
      <c r="B75" s="12">
        <v>16359782.760000002</v>
      </c>
      <c r="C75" s="13">
        <v>2991125.41</v>
      </c>
      <c r="D75" s="13">
        <v>6388883.5300000003</v>
      </c>
      <c r="E75" s="13">
        <v>2013812.47</v>
      </c>
      <c r="F75" s="13">
        <v>8443.09</v>
      </c>
      <c r="G75" s="13">
        <v>4957518.26</v>
      </c>
    </row>
    <row r="76" spans="1:7" ht="12.75" customHeight="1">
      <c r="A76" s="10">
        <v>38626</v>
      </c>
      <c r="B76" s="12">
        <v>17472566.359999999</v>
      </c>
      <c r="C76" s="13">
        <v>3522040.79</v>
      </c>
      <c r="D76" s="13">
        <v>6028473.5</v>
      </c>
      <c r="E76" s="13">
        <v>901444.27</v>
      </c>
      <c r="F76" s="13">
        <v>677.85</v>
      </c>
      <c r="G76" s="13">
        <v>7019929.9500000002</v>
      </c>
    </row>
    <row r="77" spans="1:7" ht="12.75" customHeight="1">
      <c r="A77" s="10">
        <v>38657</v>
      </c>
      <c r="B77" s="12">
        <v>16100354.66</v>
      </c>
      <c r="C77" s="13">
        <v>3485723.99</v>
      </c>
      <c r="D77" s="13">
        <v>6512346.4500000002</v>
      </c>
      <c r="E77" s="13">
        <v>548135.61</v>
      </c>
      <c r="F77" s="13">
        <v>0</v>
      </c>
      <c r="G77" s="13">
        <v>5554148.6100000003</v>
      </c>
    </row>
    <row r="78" spans="1:7" ht="12.75" customHeight="1">
      <c r="A78" s="10">
        <v>38687</v>
      </c>
      <c r="B78" s="12">
        <v>18242553.550000001</v>
      </c>
      <c r="C78" s="13">
        <v>3668186.64</v>
      </c>
      <c r="D78" s="13">
        <v>6633863.8200000003</v>
      </c>
      <c r="E78" s="13">
        <v>578109.85</v>
      </c>
      <c r="F78" s="13">
        <v>48705.68</v>
      </c>
      <c r="G78" s="13">
        <v>7313687.5599999996</v>
      </c>
    </row>
    <row r="79" spans="1:7" ht="12.75" customHeight="1">
      <c r="A79" s="10">
        <v>38718</v>
      </c>
      <c r="B79" s="12">
        <v>19271981.23</v>
      </c>
      <c r="C79" s="13">
        <v>4512349.7</v>
      </c>
      <c r="D79" s="13">
        <v>8037621.0700000003</v>
      </c>
      <c r="E79" s="13">
        <v>668349.16</v>
      </c>
      <c r="F79" s="13">
        <v>10283.83</v>
      </c>
      <c r="G79" s="13">
        <v>6043377.4700000007</v>
      </c>
    </row>
    <row r="80" spans="1:7" ht="12.75" customHeight="1">
      <c r="A80" s="10">
        <v>38749</v>
      </c>
      <c r="B80" s="12">
        <v>19712761.920000002</v>
      </c>
      <c r="C80" s="13">
        <v>3674958.2</v>
      </c>
      <c r="D80" s="13">
        <v>7282359.5899999999</v>
      </c>
      <c r="E80" s="13">
        <v>3509438.09</v>
      </c>
      <c r="F80" s="13">
        <v>10268.879999999999</v>
      </c>
      <c r="G80" s="13">
        <v>5235737.16</v>
      </c>
    </row>
    <row r="81" spans="1:7" ht="12.75" customHeight="1">
      <c r="A81" s="10">
        <v>38777</v>
      </c>
      <c r="B81" s="12">
        <v>18687045.830000002</v>
      </c>
      <c r="C81" s="13">
        <v>3981099.75</v>
      </c>
      <c r="D81" s="13">
        <v>9588919.5700000003</v>
      </c>
      <c r="E81" s="13">
        <v>830418.81</v>
      </c>
      <c r="F81" s="13">
        <v>3087.57</v>
      </c>
      <c r="G81" s="13">
        <v>4283520.13</v>
      </c>
    </row>
    <row r="82" spans="1:7" ht="12.75" customHeight="1">
      <c r="A82" s="10">
        <v>38808</v>
      </c>
      <c r="B82" s="12">
        <v>18149125.280000001</v>
      </c>
      <c r="C82" s="13">
        <v>4306016.7300000004</v>
      </c>
      <c r="D82" s="13">
        <v>8661974.8499999996</v>
      </c>
      <c r="E82" s="13">
        <v>767542.83</v>
      </c>
      <c r="F82" s="13">
        <v>1497.3</v>
      </c>
      <c r="G82" s="13">
        <v>4412093.57</v>
      </c>
    </row>
    <row r="83" spans="1:7" ht="12.75" customHeight="1">
      <c r="A83" s="10">
        <v>38838</v>
      </c>
      <c r="B83" s="12">
        <v>30801836.610000003</v>
      </c>
      <c r="C83" s="13">
        <v>4063016.45</v>
      </c>
      <c r="D83" s="13">
        <v>9217369.1799999997</v>
      </c>
      <c r="E83" s="13">
        <v>13576985.01</v>
      </c>
      <c r="F83" s="13">
        <v>7450.6</v>
      </c>
      <c r="G83" s="13">
        <v>3937015.37</v>
      </c>
    </row>
    <row r="84" spans="1:7" ht="12.75" customHeight="1">
      <c r="A84" s="10">
        <v>38869</v>
      </c>
      <c r="B84" s="12">
        <v>18503633.710000001</v>
      </c>
      <c r="C84" s="13">
        <v>4900368.82</v>
      </c>
      <c r="D84" s="13">
        <v>8062495.3600000003</v>
      </c>
      <c r="E84" s="13">
        <v>805268.58</v>
      </c>
      <c r="F84" s="13">
        <v>516.95000000000005</v>
      </c>
      <c r="G84" s="13">
        <v>4734984</v>
      </c>
    </row>
    <row r="85" spans="1:7" ht="12.75" customHeight="1">
      <c r="A85" s="10">
        <v>38899</v>
      </c>
      <c r="B85" s="12">
        <v>27900581.169999998</v>
      </c>
      <c r="C85" s="13">
        <v>3975833.03</v>
      </c>
      <c r="D85" s="13">
        <v>8151536.5999999996</v>
      </c>
      <c r="E85" s="13">
        <v>5401024.1799999997</v>
      </c>
      <c r="F85" s="13">
        <v>1824.16</v>
      </c>
      <c r="G85" s="13">
        <v>10370363.199999999</v>
      </c>
    </row>
    <row r="86" spans="1:7" ht="12.75" customHeight="1">
      <c r="A86" s="10">
        <v>38930</v>
      </c>
      <c r="B86" s="12">
        <v>30997369.530000001</v>
      </c>
      <c r="C86" s="13">
        <v>4222827.4400000004</v>
      </c>
      <c r="D86" s="13">
        <v>10198529.99</v>
      </c>
      <c r="E86" s="13">
        <v>12190141.17</v>
      </c>
      <c r="F86" s="13">
        <v>309.37</v>
      </c>
      <c r="G86" s="13">
        <v>4385561.5599999996</v>
      </c>
    </row>
    <row r="87" spans="1:7" ht="12.75" customHeight="1">
      <c r="A87" s="10">
        <v>38961</v>
      </c>
      <c r="B87" s="12">
        <v>37971557.549999997</v>
      </c>
      <c r="C87" s="13">
        <v>4614030.4800000004</v>
      </c>
      <c r="D87" s="13">
        <v>12115832.210000001</v>
      </c>
      <c r="E87" s="13">
        <v>1696382.15</v>
      </c>
      <c r="F87" s="13">
        <v>413.44</v>
      </c>
      <c r="G87" s="13">
        <v>19544899.27</v>
      </c>
    </row>
    <row r="88" spans="1:7" ht="12.75" customHeight="1">
      <c r="A88" s="10">
        <v>38991</v>
      </c>
      <c r="B88" s="12">
        <v>41097936.209999993</v>
      </c>
      <c r="C88" s="13">
        <v>4833981.97</v>
      </c>
      <c r="D88" s="13">
        <v>18951947.84</v>
      </c>
      <c r="E88" s="13">
        <v>5510686.5999999996</v>
      </c>
      <c r="F88" s="13">
        <v>2242.2199999999998</v>
      </c>
      <c r="G88" s="13">
        <v>11799077.58</v>
      </c>
    </row>
    <row r="89" spans="1:7" ht="12.75" customHeight="1">
      <c r="A89" s="10">
        <v>39022</v>
      </c>
      <c r="B89" s="12">
        <v>23336966.390000001</v>
      </c>
      <c r="C89" s="13">
        <v>5168884.9400000004</v>
      </c>
      <c r="D89" s="13">
        <v>10142214.4</v>
      </c>
      <c r="E89" s="13">
        <v>777595.06</v>
      </c>
      <c r="F89" s="13">
        <v>2673.38</v>
      </c>
      <c r="G89" s="13">
        <v>7245598.6100000003</v>
      </c>
    </row>
    <row r="90" spans="1:7" ht="12.75" customHeight="1">
      <c r="A90" s="10">
        <v>39052</v>
      </c>
      <c r="B90" s="12">
        <v>22265731.149999999</v>
      </c>
      <c r="C90" s="13">
        <v>4477389.5599999996</v>
      </c>
      <c r="D90" s="13">
        <v>8966284.9299999997</v>
      </c>
      <c r="E90" s="13">
        <v>1189924.5</v>
      </c>
      <c r="F90" s="13">
        <v>47457.440000000002</v>
      </c>
      <c r="G90" s="13">
        <v>7584674.7200000007</v>
      </c>
    </row>
    <row r="91" spans="1:7" ht="12.75" customHeight="1">
      <c r="A91" s="10">
        <v>39083</v>
      </c>
      <c r="B91" s="12">
        <v>25420195.139999997</v>
      </c>
      <c r="C91" s="13">
        <v>5609281.04</v>
      </c>
      <c r="D91" s="13">
        <v>11707869.609999999</v>
      </c>
      <c r="E91" s="13">
        <v>1769176.33</v>
      </c>
      <c r="F91" s="13">
        <v>11146.54</v>
      </c>
      <c r="G91" s="13">
        <v>6322721.6200000001</v>
      </c>
    </row>
    <row r="92" spans="1:7" ht="12.75" customHeight="1">
      <c r="A92" s="10">
        <v>39114</v>
      </c>
      <c r="B92" s="12">
        <v>20721794.949999999</v>
      </c>
      <c r="C92" s="13">
        <v>5548714.4000000004</v>
      </c>
      <c r="D92" s="13">
        <v>10039529.960000001</v>
      </c>
      <c r="E92" s="13">
        <v>991977.87</v>
      </c>
      <c r="F92" s="13">
        <v>2763.04</v>
      </c>
      <c r="G92" s="13">
        <v>4138809.68</v>
      </c>
    </row>
    <row r="93" spans="1:7" ht="12.75" customHeight="1">
      <c r="A93" s="10">
        <v>39142</v>
      </c>
      <c r="B93" s="12">
        <v>21917222.640000001</v>
      </c>
      <c r="C93" s="13">
        <v>5245285.12</v>
      </c>
      <c r="D93" s="13">
        <v>10031069.32</v>
      </c>
      <c r="E93" s="13">
        <v>1281955.72</v>
      </c>
      <c r="F93" s="13">
        <v>4398.83</v>
      </c>
      <c r="G93" s="13">
        <v>5354513.6500000004</v>
      </c>
    </row>
    <row r="94" spans="1:7" ht="12.75" customHeight="1">
      <c r="A94" s="10">
        <v>39173</v>
      </c>
      <c r="B94" s="12">
        <v>26743988.82</v>
      </c>
      <c r="C94" s="13">
        <v>5707677.5999999996</v>
      </c>
      <c r="D94" s="13">
        <v>13422115.49</v>
      </c>
      <c r="E94" s="13">
        <v>1760690.85</v>
      </c>
      <c r="F94" s="13">
        <v>948.3</v>
      </c>
      <c r="G94" s="13">
        <v>5852556.5800000001</v>
      </c>
    </row>
    <row r="95" spans="1:7" ht="12.75" customHeight="1">
      <c r="A95" s="10">
        <v>39203</v>
      </c>
      <c r="B95" s="12">
        <v>27042149.649999999</v>
      </c>
      <c r="C95" s="13">
        <v>5285593.45</v>
      </c>
      <c r="D95" s="13">
        <v>14701058.18</v>
      </c>
      <c r="E95" s="13">
        <v>642853.69999999995</v>
      </c>
      <c r="F95" s="13">
        <v>150.16999999999999</v>
      </c>
      <c r="G95" s="13">
        <v>6412494.1500000004</v>
      </c>
    </row>
    <row r="96" spans="1:7" ht="12.75" customHeight="1">
      <c r="A96" s="10">
        <v>39234</v>
      </c>
      <c r="B96" s="12">
        <v>23639227.829999998</v>
      </c>
      <c r="C96" s="13">
        <v>4950638.2699999996</v>
      </c>
      <c r="D96" s="13">
        <v>11219713.59</v>
      </c>
      <c r="E96" s="13">
        <v>671062.11</v>
      </c>
      <c r="F96" s="13">
        <v>969.18</v>
      </c>
      <c r="G96" s="13">
        <v>6796844.6799999997</v>
      </c>
    </row>
    <row r="97" spans="1:7" ht="12.75" customHeight="1">
      <c r="A97" s="10">
        <v>39264</v>
      </c>
      <c r="B97" s="12">
        <v>28271647.409999996</v>
      </c>
      <c r="C97" s="13">
        <v>6650387.29</v>
      </c>
      <c r="D97" s="13">
        <v>13226401.25</v>
      </c>
      <c r="E97" s="13">
        <v>724154.81</v>
      </c>
      <c r="F97" s="13">
        <v>2145.8000000000002</v>
      </c>
      <c r="G97" s="13">
        <v>7668558.2599999998</v>
      </c>
    </row>
    <row r="98" spans="1:7" ht="12.75" customHeight="1">
      <c r="A98" s="10">
        <v>39295</v>
      </c>
      <c r="B98" s="12">
        <v>27453389.520000003</v>
      </c>
      <c r="C98" s="13">
        <v>5948824.04</v>
      </c>
      <c r="D98" s="13">
        <v>12585709.66</v>
      </c>
      <c r="E98" s="13">
        <v>831995.87</v>
      </c>
      <c r="F98" s="13">
        <v>2530.3000000000002</v>
      </c>
      <c r="G98" s="13">
        <v>8084329.6500000004</v>
      </c>
    </row>
    <row r="99" spans="1:7" ht="12.75" customHeight="1">
      <c r="A99" s="10">
        <v>39326</v>
      </c>
      <c r="B99" s="12">
        <v>29239880.509999998</v>
      </c>
      <c r="C99" s="13">
        <v>6097009.7000000002</v>
      </c>
      <c r="D99" s="13">
        <v>14302001.18</v>
      </c>
      <c r="E99" s="13">
        <v>1035711.7</v>
      </c>
      <c r="F99" s="13">
        <v>4519.82</v>
      </c>
      <c r="G99" s="13">
        <v>7800638.1099999994</v>
      </c>
    </row>
    <row r="100" spans="1:7" ht="12.75" customHeight="1">
      <c r="A100" s="10">
        <v>39356</v>
      </c>
      <c r="B100" s="12">
        <v>28590133.170000002</v>
      </c>
      <c r="C100" s="13">
        <v>6393243.2999999998</v>
      </c>
      <c r="D100" s="13">
        <v>13356775.41</v>
      </c>
      <c r="E100" s="13">
        <v>865174.66</v>
      </c>
      <c r="F100" s="13">
        <v>1348.92</v>
      </c>
      <c r="G100" s="13">
        <v>7973590.8800000008</v>
      </c>
    </row>
    <row r="101" spans="1:7" ht="12.75" customHeight="1">
      <c r="A101" s="10">
        <v>39387</v>
      </c>
      <c r="B101" s="12">
        <v>29627526.710000001</v>
      </c>
      <c r="C101" s="13">
        <v>6898632</v>
      </c>
      <c r="D101" s="13">
        <v>13627888.23</v>
      </c>
      <c r="E101" s="13">
        <v>828610.23</v>
      </c>
      <c r="F101" s="13">
        <v>3353.24</v>
      </c>
      <c r="G101" s="13">
        <v>8269043.0100000007</v>
      </c>
    </row>
    <row r="102" spans="1:7" ht="12.75" customHeight="1">
      <c r="A102" s="10">
        <v>39417</v>
      </c>
      <c r="B102" s="12">
        <v>27287174.689999998</v>
      </c>
      <c r="C102" s="13">
        <v>6084949.4500000002</v>
      </c>
      <c r="D102" s="13">
        <v>11942984.82</v>
      </c>
      <c r="E102" s="13">
        <v>1188473.6100000001</v>
      </c>
      <c r="F102" s="13">
        <v>49013.21</v>
      </c>
      <c r="G102" s="13">
        <v>8021753.5999999996</v>
      </c>
    </row>
    <row r="103" spans="1:7" ht="12.75" customHeight="1">
      <c r="A103" s="10">
        <v>39448</v>
      </c>
      <c r="B103" s="12">
        <v>34373797.759999998</v>
      </c>
      <c r="C103" s="13">
        <v>7491848.7999999998</v>
      </c>
      <c r="D103" s="13">
        <v>17247917.989999998</v>
      </c>
      <c r="E103" s="13">
        <v>1346773.63</v>
      </c>
      <c r="F103" s="13">
        <v>5830.29</v>
      </c>
      <c r="G103" s="13">
        <v>8281427.0499999998</v>
      </c>
    </row>
    <row r="104" spans="1:7" ht="12.75" customHeight="1">
      <c r="A104" s="10">
        <v>39479</v>
      </c>
      <c r="B104" s="12">
        <v>28132287.850000001</v>
      </c>
      <c r="C104" s="13">
        <v>6748680.2199999997</v>
      </c>
      <c r="D104" s="13">
        <v>16150571.85</v>
      </c>
      <c r="E104" s="13">
        <v>1166328.3400000001</v>
      </c>
      <c r="F104" s="13">
        <v>8660.16</v>
      </c>
      <c r="G104" s="13">
        <v>4058047.28</v>
      </c>
    </row>
    <row r="105" spans="1:7" ht="12.75" customHeight="1">
      <c r="A105" s="10">
        <v>39508</v>
      </c>
      <c r="B105" s="12">
        <v>32439237.359999999</v>
      </c>
      <c r="C105" s="13">
        <v>6830279.7199999997</v>
      </c>
      <c r="D105" s="13">
        <v>15818671.199999999</v>
      </c>
      <c r="E105" s="13">
        <v>1239785.1200000001</v>
      </c>
      <c r="F105" s="13">
        <v>1045.51</v>
      </c>
      <c r="G105" s="13">
        <v>8549455.8100000005</v>
      </c>
    </row>
    <row r="106" spans="1:7" ht="12.75" customHeight="1">
      <c r="A106" s="10">
        <v>39539</v>
      </c>
      <c r="B106" s="12">
        <v>35040985.939999998</v>
      </c>
      <c r="C106" s="13">
        <v>7682479.0300000003</v>
      </c>
      <c r="D106" s="13">
        <v>15205970.630000001</v>
      </c>
      <c r="E106" s="13">
        <v>1139142.8600000001</v>
      </c>
      <c r="F106" s="13">
        <v>3358.28</v>
      </c>
      <c r="G106" s="13">
        <v>11010035.140000001</v>
      </c>
    </row>
    <row r="107" spans="1:7" ht="12.75" customHeight="1">
      <c r="A107" s="10">
        <v>39569</v>
      </c>
      <c r="B107" s="12">
        <v>36100401.489999995</v>
      </c>
      <c r="C107" s="13">
        <v>7570704.5999999996</v>
      </c>
      <c r="D107" s="13">
        <v>16563768.34</v>
      </c>
      <c r="E107" s="13">
        <v>881588.76</v>
      </c>
      <c r="F107" s="13">
        <v>0</v>
      </c>
      <c r="G107" s="13">
        <v>11084339.789999999</v>
      </c>
    </row>
    <row r="108" spans="1:7" ht="12.75" customHeight="1">
      <c r="A108" s="10">
        <v>39600</v>
      </c>
      <c r="B108" s="12">
        <v>38510605.589999996</v>
      </c>
      <c r="C108" s="13">
        <v>7508597.1299999999</v>
      </c>
      <c r="D108" s="13">
        <v>16269273.27</v>
      </c>
      <c r="E108" s="13">
        <v>861398.29</v>
      </c>
      <c r="F108" s="13">
        <v>2271.88</v>
      </c>
      <c r="G108" s="13">
        <v>13869065.020000001</v>
      </c>
    </row>
    <row r="109" spans="1:7" ht="12.75" customHeight="1">
      <c r="A109" s="10">
        <v>39630</v>
      </c>
      <c r="B109" s="12">
        <v>35022104.260000005</v>
      </c>
      <c r="C109" s="13">
        <v>7384205.8499999996</v>
      </c>
      <c r="D109" s="13">
        <v>15748192.960000001</v>
      </c>
      <c r="E109" s="13">
        <v>950188.49</v>
      </c>
      <c r="F109" s="13">
        <v>550.76</v>
      </c>
      <c r="G109" s="13">
        <v>10938966.200000001</v>
      </c>
    </row>
    <row r="110" spans="1:7" ht="12.75" customHeight="1">
      <c r="A110" s="10">
        <v>39661</v>
      </c>
      <c r="B110" s="12">
        <v>36358018.829999998</v>
      </c>
      <c r="C110" s="13">
        <v>7520443.9299999997</v>
      </c>
      <c r="D110" s="13">
        <v>14062208.140000001</v>
      </c>
      <c r="E110" s="13">
        <v>649818.98</v>
      </c>
      <c r="F110" s="13">
        <v>2144.27</v>
      </c>
      <c r="G110" s="13">
        <v>14123403.509999998</v>
      </c>
    </row>
    <row r="111" spans="1:7" ht="12.75" customHeight="1">
      <c r="A111" s="10">
        <v>39692</v>
      </c>
      <c r="B111" s="12">
        <v>38700899.029999994</v>
      </c>
      <c r="C111" s="13">
        <v>8425270.75</v>
      </c>
      <c r="D111" s="13">
        <v>16475465.189999999</v>
      </c>
      <c r="E111" s="13">
        <v>692228.04</v>
      </c>
      <c r="F111" s="13">
        <v>614.13</v>
      </c>
      <c r="G111" s="13">
        <v>13107320.92</v>
      </c>
    </row>
    <row r="112" spans="1:7" ht="12.75" customHeight="1">
      <c r="A112" s="10">
        <v>39722</v>
      </c>
      <c r="B112" s="12">
        <v>37972759.679999992</v>
      </c>
      <c r="C112" s="13">
        <v>7828589.7300000004</v>
      </c>
      <c r="D112" s="13">
        <v>16270667.1</v>
      </c>
      <c r="E112" s="13">
        <v>1036853.06</v>
      </c>
      <c r="F112" s="13">
        <v>286.88</v>
      </c>
      <c r="G112" s="13">
        <v>12836362.91</v>
      </c>
    </row>
    <row r="113" spans="1:7" ht="12.75" customHeight="1">
      <c r="A113" s="10">
        <v>39753</v>
      </c>
      <c r="B113" s="12">
        <v>36810098.549999997</v>
      </c>
      <c r="C113" s="13">
        <v>8095158.96</v>
      </c>
      <c r="D113" s="13">
        <v>14429217.220000001</v>
      </c>
      <c r="E113" s="13">
        <v>1199596.81</v>
      </c>
      <c r="F113" s="13">
        <v>0</v>
      </c>
      <c r="G113" s="13">
        <v>13086125.560000002</v>
      </c>
    </row>
    <row r="114" spans="1:7" ht="12.75" customHeight="1">
      <c r="A114" s="10">
        <v>39783</v>
      </c>
      <c r="B114" s="12">
        <v>37594670.199999996</v>
      </c>
      <c r="C114" s="13">
        <v>7985449.29</v>
      </c>
      <c r="D114" s="13">
        <v>16172937.27</v>
      </c>
      <c r="E114" s="13">
        <v>1224103.6299999999</v>
      </c>
      <c r="F114" s="13">
        <v>39063.589999999997</v>
      </c>
      <c r="G114" s="13">
        <v>12173116.42</v>
      </c>
    </row>
    <row r="115" spans="1:7" ht="12.75" customHeight="1">
      <c r="A115" s="10">
        <v>39814</v>
      </c>
      <c r="B115" s="12">
        <v>38569921.859999999</v>
      </c>
      <c r="C115" s="13">
        <v>7975752.5</v>
      </c>
      <c r="D115" s="13">
        <v>17391620.370000001</v>
      </c>
      <c r="E115" s="13">
        <v>1355080.71</v>
      </c>
      <c r="F115" s="13">
        <v>17721.259999999998</v>
      </c>
      <c r="G115" s="13">
        <v>11829747.02</v>
      </c>
    </row>
    <row r="116" spans="1:7" ht="12.75" customHeight="1">
      <c r="A116" s="10">
        <v>39845</v>
      </c>
      <c r="B116" s="12">
        <v>29398660.109999999</v>
      </c>
      <c r="C116" s="13">
        <v>6745454.4800000004</v>
      </c>
      <c r="D116" s="13">
        <v>15410539.6</v>
      </c>
      <c r="E116" s="13">
        <v>1121015.6200000001</v>
      </c>
      <c r="F116" s="13">
        <v>10430.36</v>
      </c>
      <c r="G116" s="13">
        <v>6111220.0499999998</v>
      </c>
    </row>
    <row r="117" spans="1:7" ht="12.75" customHeight="1">
      <c r="A117" s="10">
        <v>39873</v>
      </c>
      <c r="B117" s="12">
        <v>32155721.380000003</v>
      </c>
      <c r="C117" s="13">
        <v>7431292.0899999999</v>
      </c>
      <c r="D117" s="13">
        <v>13907794.800000001</v>
      </c>
      <c r="E117" s="13">
        <v>1053043.8</v>
      </c>
      <c r="F117" s="13">
        <v>518</v>
      </c>
      <c r="G117" s="13">
        <v>9763072.6899999995</v>
      </c>
    </row>
    <row r="118" spans="1:7" ht="12.75" customHeight="1">
      <c r="A118" s="10">
        <v>39904</v>
      </c>
      <c r="B118" s="12">
        <v>32221367.549999997</v>
      </c>
      <c r="C118" s="13">
        <v>7743166.54</v>
      </c>
      <c r="D118" s="13">
        <v>15208607.77</v>
      </c>
      <c r="E118" s="13">
        <v>855643.12</v>
      </c>
      <c r="F118" s="13">
        <v>2853.18</v>
      </c>
      <c r="G118" s="13">
        <v>8411096.9399999995</v>
      </c>
    </row>
    <row r="119" spans="1:7" ht="12.75" customHeight="1">
      <c r="A119" s="10">
        <v>39934</v>
      </c>
      <c r="B119" s="12">
        <v>30461209.269999996</v>
      </c>
      <c r="C119" s="13">
        <v>6823632.1500000004</v>
      </c>
      <c r="D119" s="13">
        <v>12242364.039999999</v>
      </c>
      <c r="E119" s="13">
        <v>1637197.13</v>
      </c>
      <c r="F119" s="13">
        <v>4339.88</v>
      </c>
      <c r="G119" s="13">
        <v>9753676.0700000003</v>
      </c>
    </row>
    <row r="120" spans="1:7" ht="12.75" customHeight="1">
      <c r="A120" s="10">
        <v>39965</v>
      </c>
      <c r="B120" s="12">
        <v>28451408.420000002</v>
      </c>
      <c r="C120" s="13">
        <v>6355350.0499999998</v>
      </c>
      <c r="D120" s="13">
        <v>15107777.380000001</v>
      </c>
      <c r="E120" s="13">
        <v>586843.16</v>
      </c>
      <c r="F120" s="13">
        <v>273.25</v>
      </c>
      <c r="G120" s="13">
        <v>6401164.5800000001</v>
      </c>
    </row>
    <row r="121" spans="1:7" ht="12.75" customHeight="1">
      <c r="A121" s="10">
        <v>39995</v>
      </c>
      <c r="B121" s="12">
        <v>25259880.019999996</v>
      </c>
      <c r="C121" s="13">
        <v>7313508.3200000003</v>
      </c>
      <c r="D121" s="13">
        <v>13070697.07</v>
      </c>
      <c r="E121" s="13">
        <v>535186.4</v>
      </c>
      <c r="F121" s="13">
        <v>556.13</v>
      </c>
      <c r="G121" s="13">
        <v>4339932.0999999996</v>
      </c>
    </row>
    <row r="122" spans="1:7" ht="12.75" customHeight="1">
      <c r="A122" s="10">
        <v>40026</v>
      </c>
      <c r="B122" s="12">
        <v>26116340.080000002</v>
      </c>
      <c r="C122" s="13">
        <v>7251265.9100000001</v>
      </c>
      <c r="D122" s="13">
        <v>13063669.16</v>
      </c>
      <c r="E122" s="13">
        <v>866150.71</v>
      </c>
      <c r="F122" s="13">
        <v>3354.91</v>
      </c>
      <c r="G122" s="13">
        <v>4931899.3899999997</v>
      </c>
    </row>
    <row r="123" spans="1:7" ht="12.75" customHeight="1">
      <c r="A123" s="10">
        <v>40057</v>
      </c>
      <c r="B123" s="12">
        <v>28978779.620000001</v>
      </c>
      <c r="C123" s="13">
        <v>7486717.3300000001</v>
      </c>
      <c r="D123" s="13">
        <v>14913167.24</v>
      </c>
      <c r="E123" s="13">
        <v>1122673.48</v>
      </c>
      <c r="F123" s="13">
        <v>10593.79</v>
      </c>
      <c r="G123" s="13">
        <v>5445627.7800000003</v>
      </c>
    </row>
    <row r="124" spans="1:7" ht="12.75" customHeight="1">
      <c r="A124" s="10">
        <v>40087</v>
      </c>
      <c r="B124" s="12">
        <v>29966505.079999998</v>
      </c>
      <c r="C124" s="13">
        <v>7631989.8799999999</v>
      </c>
      <c r="D124" s="13">
        <v>16323344.140000001</v>
      </c>
      <c r="E124" s="13">
        <v>575964.42000000004</v>
      </c>
      <c r="F124" s="13">
        <v>1477.13</v>
      </c>
      <c r="G124" s="13">
        <v>5433729.5099999998</v>
      </c>
    </row>
    <row r="125" spans="1:7" ht="12.75" customHeight="1">
      <c r="A125" s="10">
        <v>40118</v>
      </c>
      <c r="B125" s="12">
        <v>35578681.840000004</v>
      </c>
      <c r="C125" s="13">
        <v>7910078.96</v>
      </c>
      <c r="D125" s="13">
        <v>16231576.619999999</v>
      </c>
      <c r="E125" s="13">
        <v>865931.62</v>
      </c>
      <c r="F125" s="13">
        <v>286794.98</v>
      </c>
      <c r="G125" s="13">
        <v>10284299.66</v>
      </c>
    </row>
    <row r="126" spans="1:7" ht="12.75" customHeight="1">
      <c r="A126" s="10">
        <v>40148</v>
      </c>
      <c r="B126" s="12">
        <v>42548068.789999999</v>
      </c>
      <c r="C126" s="13">
        <v>8180014.2999999998</v>
      </c>
      <c r="D126" s="13">
        <v>18273702.609999999</v>
      </c>
      <c r="E126" s="13">
        <v>1342827.39</v>
      </c>
      <c r="F126" s="13">
        <v>43221.99</v>
      </c>
      <c r="G126" s="13">
        <v>14708302.499999998</v>
      </c>
    </row>
    <row r="127" spans="1:7" ht="12.75" customHeight="1">
      <c r="A127" s="10">
        <v>40179</v>
      </c>
      <c r="B127" s="12">
        <v>46808494.379999995</v>
      </c>
      <c r="C127" s="13">
        <v>9502471.6899999995</v>
      </c>
      <c r="D127" s="13">
        <v>19920923.469999999</v>
      </c>
      <c r="E127" s="13">
        <v>2103919.94</v>
      </c>
      <c r="F127" s="13">
        <v>14129.09</v>
      </c>
      <c r="G127" s="13">
        <v>15267050.189999999</v>
      </c>
    </row>
    <row r="128" spans="1:7" ht="12.75" customHeight="1">
      <c r="A128" s="10">
        <v>40210</v>
      </c>
      <c r="B128" s="12">
        <v>33878420.699999996</v>
      </c>
      <c r="C128" s="13">
        <v>7834919.9500000002</v>
      </c>
      <c r="D128" s="13">
        <v>16522788.82</v>
      </c>
      <c r="E128" s="13">
        <v>1467268.63</v>
      </c>
      <c r="F128" s="13">
        <v>17005.84</v>
      </c>
      <c r="G128" s="13">
        <v>8036437.46</v>
      </c>
    </row>
    <row r="129" spans="1:7" ht="12.75" customHeight="1">
      <c r="A129" s="10">
        <v>40238</v>
      </c>
      <c r="B129" s="12">
        <v>45538595.450000003</v>
      </c>
      <c r="C129" s="13">
        <v>9591329.7599999998</v>
      </c>
      <c r="D129" s="13">
        <v>20245980.039999999</v>
      </c>
      <c r="E129" s="13">
        <v>1662298.59</v>
      </c>
      <c r="F129" s="13">
        <v>13551.76</v>
      </c>
      <c r="G129" s="13">
        <v>14025435.300000001</v>
      </c>
    </row>
    <row r="130" spans="1:7" ht="12.75" customHeight="1">
      <c r="A130" s="10">
        <v>40269</v>
      </c>
      <c r="B130" s="12">
        <v>55890106.700000003</v>
      </c>
      <c r="C130" s="13">
        <v>10857777.699999999</v>
      </c>
      <c r="D130" s="13">
        <v>23474892.670000002</v>
      </c>
      <c r="E130" s="13">
        <v>1807593.51</v>
      </c>
      <c r="F130" s="13">
        <v>3994.16</v>
      </c>
      <c r="G130" s="13">
        <v>19745848.66</v>
      </c>
    </row>
    <row r="131" spans="1:7" ht="12.75" customHeight="1">
      <c r="A131" s="10">
        <v>40299</v>
      </c>
      <c r="B131" s="12">
        <v>51368789.989999995</v>
      </c>
      <c r="C131" s="13">
        <v>8613701.8599999994</v>
      </c>
      <c r="D131" s="13">
        <v>19646601.219999999</v>
      </c>
      <c r="E131" s="13">
        <v>862507.78</v>
      </c>
      <c r="F131" s="13">
        <v>4609.4799999999996</v>
      </c>
      <c r="G131" s="13">
        <v>22241369.649999999</v>
      </c>
    </row>
    <row r="132" spans="1:7" ht="12.75" customHeight="1">
      <c r="A132" s="10">
        <v>40330</v>
      </c>
      <c r="B132" s="12">
        <v>54324490.689999998</v>
      </c>
      <c r="C132" s="13">
        <v>9264176.7699999996</v>
      </c>
      <c r="D132" s="13">
        <v>22574270.940000001</v>
      </c>
      <c r="E132" s="13">
        <v>1059565.7</v>
      </c>
      <c r="F132" s="13">
        <v>4115.3999999999996</v>
      </c>
      <c r="G132" s="13">
        <v>21422361.879999999</v>
      </c>
    </row>
    <row r="133" spans="1:7" ht="12.75" customHeight="1">
      <c r="A133" s="10">
        <v>40360</v>
      </c>
      <c r="B133" s="12">
        <v>52462915.670000002</v>
      </c>
      <c r="C133" s="13">
        <v>9346774.9800000004</v>
      </c>
      <c r="D133" s="13">
        <v>21239303.84</v>
      </c>
      <c r="E133" s="13">
        <v>1004461.41</v>
      </c>
      <c r="F133" s="13">
        <v>2729.15</v>
      </c>
      <c r="G133" s="13">
        <v>20869646.289999999</v>
      </c>
    </row>
    <row r="134" spans="1:7" ht="12.75" customHeight="1">
      <c r="A134" s="10">
        <v>40391</v>
      </c>
      <c r="B134" s="12">
        <v>56226979.399999991</v>
      </c>
      <c r="C134" s="13">
        <v>10277399.560000001</v>
      </c>
      <c r="D134" s="13">
        <v>22110026.27</v>
      </c>
      <c r="E134" s="13">
        <v>1115585.8999999999</v>
      </c>
      <c r="F134" s="13">
        <v>5390.54</v>
      </c>
      <c r="G134" s="13">
        <v>22718577.129999999</v>
      </c>
    </row>
    <row r="135" spans="1:7" ht="12.75" customHeight="1">
      <c r="A135" s="10">
        <v>40422</v>
      </c>
      <c r="B135" s="12">
        <v>59747780.700000003</v>
      </c>
      <c r="C135" s="13">
        <v>10455573.140000001</v>
      </c>
      <c r="D135" s="13">
        <v>23576250.780000001</v>
      </c>
      <c r="E135" s="13">
        <v>1465400.37</v>
      </c>
      <c r="F135" s="13">
        <v>1596.45</v>
      </c>
      <c r="G135" s="13">
        <v>24248959.960000001</v>
      </c>
    </row>
    <row r="136" spans="1:7" ht="12.75" customHeight="1">
      <c r="A136" s="10">
        <v>40452</v>
      </c>
      <c r="B136" s="12">
        <v>63234040.049999997</v>
      </c>
      <c r="C136" s="13">
        <v>10067901.49</v>
      </c>
      <c r="D136" s="13">
        <v>24365832.870000001</v>
      </c>
      <c r="E136" s="13">
        <v>1147132.49</v>
      </c>
      <c r="F136" s="13">
        <v>2276.61</v>
      </c>
      <c r="G136" s="13">
        <v>27650896.589999996</v>
      </c>
    </row>
    <row r="137" spans="1:7" ht="12.75" customHeight="1">
      <c r="A137" s="10">
        <v>40483</v>
      </c>
      <c r="B137" s="12">
        <v>62908622.559999995</v>
      </c>
      <c r="C137" s="13">
        <v>11105537.130000001</v>
      </c>
      <c r="D137" s="13">
        <v>23354084.149999999</v>
      </c>
      <c r="E137" s="13">
        <v>1221483.26</v>
      </c>
      <c r="F137" s="13">
        <v>4327.29</v>
      </c>
      <c r="G137" s="13">
        <v>27223190.729999997</v>
      </c>
    </row>
    <row r="138" spans="1:7" ht="12.75" customHeight="1">
      <c r="A138" s="10">
        <v>40513</v>
      </c>
      <c r="B138" s="12">
        <v>64739191.299999997</v>
      </c>
      <c r="C138" s="13">
        <v>12289899.939999999</v>
      </c>
      <c r="D138" s="13">
        <v>23244339.629999999</v>
      </c>
      <c r="E138" s="13">
        <v>1733629.3</v>
      </c>
      <c r="F138" s="13">
        <v>4043.52</v>
      </c>
      <c r="G138" s="13">
        <v>27467278.909999996</v>
      </c>
    </row>
    <row r="139" spans="1:7" ht="12.75" customHeight="1">
      <c r="A139" s="10">
        <v>40544</v>
      </c>
      <c r="B139" s="12">
        <v>65445788.480000004</v>
      </c>
      <c r="C139" s="13">
        <v>12706404.970000001</v>
      </c>
      <c r="D139" s="13">
        <v>27460327.030000001</v>
      </c>
      <c r="E139" s="13">
        <v>2248799.4500000002</v>
      </c>
      <c r="F139" s="13">
        <v>314.37</v>
      </c>
      <c r="G139" s="13">
        <v>23029942.66</v>
      </c>
    </row>
    <row r="140" spans="1:7" ht="12.75" customHeight="1">
      <c r="A140" s="10">
        <v>40575</v>
      </c>
      <c r="B140" s="12">
        <v>54999882.409999996</v>
      </c>
      <c r="C140" s="13">
        <v>10383833.26</v>
      </c>
      <c r="D140" s="13">
        <v>24882900.449999999</v>
      </c>
      <c r="E140" s="13">
        <v>2284159.62</v>
      </c>
      <c r="F140" s="13">
        <v>0</v>
      </c>
      <c r="G140" s="13">
        <v>17448989.079999998</v>
      </c>
    </row>
    <row r="141" spans="1:7" ht="12.75" customHeight="1">
      <c r="A141" s="10">
        <v>40603</v>
      </c>
      <c r="B141" s="12">
        <v>64923765.729999989</v>
      </c>
      <c r="C141" s="13">
        <v>11571706.140000001</v>
      </c>
      <c r="D141" s="13">
        <v>26628098.440000001</v>
      </c>
      <c r="E141" s="13">
        <v>2618225.87</v>
      </c>
      <c r="F141" s="13">
        <v>2808.01</v>
      </c>
      <c r="G141" s="13">
        <v>24102927.27</v>
      </c>
    </row>
    <row r="142" spans="1:7" ht="12.75" customHeight="1">
      <c r="A142" s="10">
        <v>40634</v>
      </c>
      <c r="B142" s="12">
        <v>59847124.610000007</v>
      </c>
      <c r="C142" s="13">
        <v>12020266.42</v>
      </c>
      <c r="D142" s="13">
        <v>24149046.390000001</v>
      </c>
      <c r="E142" s="13">
        <v>1667224.17</v>
      </c>
      <c r="F142" s="13">
        <v>2993.71</v>
      </c>
      <c r="G142" s="13">
        <v>22007593.920000002</v>
      </c>
    </row>
    <row r="143" spans="1:7" ht="12.75" customHeight="1">
      <c r="A143" s="10">
        <v>40664</v>
      </c>
      <c r="B143" s="12">
        <v>73755374.280000001</v>
      </c>
      <c r="C143" s="13">
        <v>12904631.529999999</v>
      </c>
      <c r="D143" s="13">
        <v>31534773.550000001</v>
      </c>
      <c r="E143" s="13">
        <v>1928327.61</v>
      </c>
      <c r="F143" s="13">
        <v>2437.2800000000002</v>
      </c>
      <c r="G143" s="13">
        <v>27385204.309999999</v>
      </c>
    </row>
    <row r="144" spans="1:7" ht="12.75" customHeight="1">
      <c r="A144" s="10">
        <v>40695</v>
      </c>
      <c r="B144" s="12">
        <v>73331694.429999992</v>
      </c>
      <c r="C144" s="13">
        <v>12565146.16</v>
      </c>
      <c r="D144" s="13">
        <v>31913863.140000001</v>
      </c>
      <c r="E144" s="13">
        <v>1479371.48</v>
      </c>
      <c r="F144" s="13">
        <v>1014.61</v>
      </c>
      <c r="G144" s="13">
        <v>27372299.039999999</v>
      </c>
    </row>
    <row r="145" spans="1:7" ht="12.75" customHeight="1">
      <c r="A145" s="10">
        <v>40725</v>
      </c>
      <c r="B145" s="12">
        <v>79575389.730000004</v>
      </c>
      <c r="C145" s="13">
        <v>13600999.869999999</v>
      </c>
      <c r="D145" s="13">
        <v>32040770.760000002</v>
      </c>
      <c r="E145" s="13">
        <v>1918157.8</v>
      </c>
      <c r="F145" s="13">
        <v>0</v>
      </c>
      <c r="G145" s="13">
        <v>32015461.300000001</v>
      </c>
    </row>
    <row r="146" spans="1:7" ht="12.75" customHeight="1">
      <c r="A146" s="10">
        <v>40756</v>
      </c>
      <c r="B146" s="12">
        <v>85879525.879999995</v>
      </c>
      <c r="C146" s="13">
        <v>15029661.57</v>
      </c>
      <c r="D146" s="13">
        <v>34985913.600000001</v>
      </c>
      <c r="E146" s="13">
        <v>1666979.08</v>
      </c>
      <c r="F146" s="13">
        <v>330.75</v>
      </c>
      <c r="G146" s="13">
        <v>34196640.880000003</v>
      </c>
    </row>
    <row r="147" spans="1:7" ht="12.75" customHeight="1">
      <c r="A147" s="10">
        <v>40787</v>
      </c>
      <c r="B147" s="12">
        <v>93337214.409999996</v>
      </c>
      <c r="C147" s="13">
        <v>14575499.73</v>
      </c>
      <c r="D147" s="13">
        <v>37254658.240000002</v>
      </c>
      <c r="E147" s="13">
        <v>1786821.25</v>
      </c>
      <c r="F147" s="13">
        <v>0</v>
      </c>
      <c r="G147" s="13">
        <v>39720235.189999998</v>
      </c>
    </row>
    <row r="148" spans="1:7" ht="12.75" customHeight="1">
      <c r="A148" s="10">
        <v>40817</v>
      </c>
      <c r="B148" s="12">
        <v>99907751.780000001</v>
      </c>
      <c r="C148" s="13">
        <v>14477207.310000001</v>
      </c>
      <c r="D148" s="13">
        <v>38830048.009999998</v>
      </c>
      <c r="E148" s="13">
        <v>1973724.09</v>
      </c>
      <c r="F148" s="13">
        <v>14977.21</v>
      </c>
      <c r="G148" s="13">
        <v>44611795.159999996</v>
      </c>
    </row>
    <row r="149" spans="1:7" ht="12.75" customHeight="1">
      <c r="A149" s="10">
        <v>40848</v>
      </c>
      <c r="B149" s="12">
        <v>99381973.459999993</v>
      </c>
      <c r="C149" s="13">
        <v>15160699.41</v>
      </c>
      <c r="D149" s="13">
        <v>39193527</v>
      </c>
      <c r="E149" s="13">
        <v>2586931.61</v>
      </c>
      <c r="F149" s="13">
        <v>4095.97</v>
      </c>
      <c r="G149" s="13">
        <v>42436719.469999999</v>
      </c>
    </row>
    <row r="150" spans="1:7" ht="12.75" customHeight="1">
      <c r="A150" s="10">
        <v>40878</v>
      </c>
      <c r="B150" s="12">
        <v>98361684.120000005</v>
      </c>
      <c r="C150" s="13">
        <v>17064257.73</v>
      </c>
      <c r="D150" s="13">
        <v>36137612.020000003</v>
      </c>
      <c r="E150" s="13">
        <v>2523995.83</v>
      </c>
      <c r="F150" s="13">
        <v>12471.62</v>
      </c>
      <c r="G150" s="13">
        <v>42623346.920000002</v>
      </c>
    </row>
    <row r="151" spans="1:7" ht="12.75" customHeight="1">
      <c r="A151" s="10">
        <v>40909</v>
      </c>
      <c r="B151" s="12">
        <v>87833507.329999998</v>
      </c>
      <c r="C151" s="13">
        <v>17255206.300000001</v>
      </c>
      <c r="D151" s="13">
        <v>37536010.920000002</v>
      </c>
      <c r="E151" s="13">
        <v>2632000.37</v>
      </c>
      <c r="F151" s="13">
        <v>3255.96</v>
      </c>
      <c r="G151" s="13">
        <v>30407033.780000001</v>
      </c>
    </row>
    <row r="152" spans="1:7" ht="12.75" customHeight="1">
      <c r="A152" s="10">
        <v>40940</v>
      </c>
      <c r="B152" s="12">
        <v>68297353.140000015</v>
      </c>
      <c r="C152" s="13">
        <v>13243343.52</v>
      </c>
      <c r="D152" s="13">
        <v>33305733.350000001</v>
      </c>
      <c r="E152" s="13">
        <v>2623359.59</v>
      </c>
      <c r="F152" s="13">
        <v>18025.32</v>
      </c>
      <c r="G152" s="13">
        <v>19106891.359999999</v>
      </c>
    </row>
    <row r="153" spans="1:7" ht="12.75" customHeight="1">
      <c r="A153" s="10">
        <v>40969</v>
      </c>
      <c r="B153" s="12">
        <v>83789661.480000004</v>
      </c>
      <c r="C153" s="13">
        <v>15701314.58</v>
      </c>
      <c r="D153" s="13">
        <v>43515734.200000003</v>
      </c>
      <c r="E153" s="13">
        <v>3324265.34</v>
      </c>
      <c r="F153" s="13">
        <v>1929.5</v>
      </c>
      <c r="G153" s="13">
        <v>21246417.859999999</v>
      </c>
    </row>
    <row r="154" spans="1:7" ht="12.75" customHeight="1">
      <c r="A154" s="10">
        <v>41000</v>
      </c>
      <c r="B154" s="12">
        <v>85213963.969999999</v>
      </c>
      <c r="C154" s="13">
        <v>14419302.77</v>
      </c>
      <c r="D154" s="13">
        <v>36409450.159999996</v>
      </c>
      <c r="E154" s="13">
        <v>2722633.9</v>
      </c>
      <c r="F154" s="13">
        <v>1571.6</v>
      </c>
      <c r="G154" s="13">
        <v>31661005.539999999</v>
      </c>
    </row>
    <row r="155" spans="1:7" ht="12.75" customHeight="1">
      <c r="A155" s="10">
        <v>41030</v>
      </c>
      <c r="B155" s="12">
        <v>93172851.480000004</v>
      </c>
      <c r="C155" s="13">
        <v>17627027.129999999</v>
      </c>
      <c r="D155" s="13">
        <v>43552935.130000003</v>
      </c>
      <c r="E155" s="13">
        <v>2029185.3</v>
      </c>
      <c r="F155" s="13">
        <v>7230.86</v>
      </c>
      <c r="G155" s="13">
        <v>29956473.059999999</v>
      </c>
    </row>
    <row r="156" spans="1:7" ht="12.75" customHeight="1">
      <c r="A156" s="10">
        <v>41061</v>
      </c>
      <c r="B156" s="12">
        <v>95856334.24000001</v>
      </c>
      <c r="C156" s="13">
        <v>15623882.23</v>
      </c>
      <c r="D156" s="13">
        <v>43626647.159999996</v>
      </c>
      <c r="E156" s="13">
        <v>1956481.51</v>
      </c>
      <c r="F156" s="13">
        <v>7421.2</v>
      </c>
      <c r="G156" s="13">
        <v>34641902.140000001</v>
      </c>
    </row>
    <row r="157" spans="1:7" ht="12.75" customHeight="1">
      <c r="A157" s="10">
        <v>41091</v>
      </c>
      <c r="B157" s="12">
        <v>95764964.859999999</v>
      </c>
      <c r="C157" s="13">
        <v>16597563.85</v>
      </c>
      <c r="D157" s="13">
        <v>43761563.75</v>
      </c>
      <c r="E157" s="13">
        <v>1733305.48</v>
      </c>
      <c r="F157" s="13">
        <v>1457.27</v>
      </c>
      <c r="G157" s="13">
        <v>33671074.509999998</v>
      </c>
    </row>
    <row r="158" spans="1:7" ht="12.75" customHeight="1">
      <c r="A158" s="10">
        <v>41122</v>
      </c>
      <c r="B158" s="12">
        <v>101733817.61</v>
      </c>
      <c r="C158" s="13">
        <v>17938007.5</v>
      </c>
      <c r="D158" s="13">
        <v>45926353.219999999</v>
      </c>
      <c r="E158" s="13">
        <v>1973207.75</v>
      </c>
      <c r="F158" s="13">
        <v>4404.79</v>
      </c>
      <c r="G158" s="13">
        <v>35891844.350000001</v>
      </c>
    </row>
    <row r="159" spans="1:7" ht="12.75" customHeight="1">
      <c r="A159" s="10">
        <v>41153</v>
      </c>
      <c r="B159" s="12">
        <v>103154656.26000002</v>
      </c>
      <c r="C159" s="13">
        <v>17565563.920000002</v>
      </c>
      <c r="D159" s="13">
        <v>44079492.590000004</v>
      </c>
      <c r="E159" s="13">
        <v>1810911.81</v>
      </c>
      <c r="F159" s="13">
        <v>8986.49</v>
      </c>
      <c r="G159" s="13">
        <v>39689701.450000003</v>
      </c>
    </row>
    <row r="160" spans="1:7" ht="12.75" customHeight="1">
      <c r="A160" s="10">
        <v>41183</v>
      </c>
      <c r="B160" s="12">
        <v>106820513.97999999</v>
      </c>
      <c r="C160" s="13">
        <v>20428019.390000001</v>
      </c>
      <c r="D160" s="13">
        <v>47030286.609999999</v>
      </c>
      <c r="E160" s="13">
        <v>3384687.35</v>
      </c>
      <c r="F160" s="13">
        <v>2663.58</v>
      </c>
      <c r="G160" s="13">
        <v>35974857.049999997</v>
      </c>
    </row>
    <row r="161" spans="1:7" ht="12.75" customHeight="1">
      <c r="A161" s="10">
        <v>41214</v>
      </c>
      <c r="B161" s="12">
        <v>112414657.26000002</v>
      </c>
      <c r="C161" s="13">
        <v>19822696.460000001</v>
      </c>
      <c r="D161" s="13">
        <v>48134407.159999996</v>
      </c>
      <c r="E161" s="13">
        <v>2588233.9</v>
      </c>
      <c r="F161" s="13">
        <v>427.59</v>
      </c>
      <c r="G161" s="13">
        <v>41868892.149999999</v>
      </c>
    </row>
    <row r="162" spans="1:7" ht="12.75" customHeight="1">
      <c r="A162" s="10">
        <v>41244</v>
      </c>
      <c r="B162" s="12">
        <v>105363053.41</v>
      </c>
      <c r="C162" s="13">
        <v>18446670.800000001</v>
      </c>
      <c r="D162" s="13">
        <v>41671713.140000001</v>
      </c>
      <c r="E162" s="13">
        <v>3419968.7</v>
      </c>
      <c r="F162" s="13">
        <v>0</v>
      </c>
      <c r="G162" s="13">
        <v>41824700.770000003</v>
      </c>
    </row>
    <row r="163" spans="1:7" ht="12.75" customHeight="1">
      <c r="A163" s="10">
        <v>41275</v>
      </c>
      <c r="B163" s="12">
        <v>113708131.81</v>
      </c>
      <c r="C163" s="13">
        <v>22729982.329999998</v>
      </c>
      <c r="D163" s="13">
        <v>54686774.049999997</v>
      </c>
      <c r="E163" s="13">
        <v>5142399.67</v>
      </c>
      <c r="F163" s="13">
        <v>7798.62</v>
      </c>
      <c r="G163" s="13">
        <v>31141177.140000001</v>
      </c>
    </row>
    <row r="164" spans="1:7" ht="12.75" customHeight="1">
      <c r="A164" s="10">
        <v>41306</v>
      </c>
      <c r="B164" s="12">
        <v>110129584.58999999</v>
      </c>
      <c r="C164" s="13">
        <v>18322730.149999999</v>
      </c>
      <c r="D164" s="13">
        <v>58226978.329999998</v>
      </c>
      <c r="E164" s="13">
        <v>2822193.97</v>
      </c>
      <c r="F164" s="13">
        <v>2717.62</v>
      </c>
      <c r="G164" s="13">
        <v>30754964.52</v>
      </c>
    </row>
    <row r="165" spans="1:7" ht="12.75" customHeight="1">
      <c r="A165" s="10">
        <v>41334</v>
      </c>
      <c r="B165" s="12">
        <v>104704726.45999999</v>
      </c>
      <c r="C165" s="13">
        <v>17623388.710000001</v>
      </c>
      <c r="D165" s="13">
        <v>48076358.289999999</v>
      </c>
      <c r="E165" s="13">
        <v>4269499.2699999996</v>
      </c>
      <c r="F165" s="13">
        <v>0</v>
      </c>
      <c r="G165" s="13">
        <v>34735480.189999998</v>
      </c>
    </row>
    <row r="166" spans="1:7" ht="12.75" customHeight="1">
      <c r="A166" s="10">
        <v>41365</v>
      </c>
      <c r="B166" s="12">
        <v>142314540.66</v>
      </c>
      <c r="C166" s="13">
        <v>22990844.489999998</v>
      </c>
      <c r="D166" s="13">
        <v>60828249.009999998</v>
      </c>
      <c r="E166" s="13">
        <v>5405457.04</v>
      </c>
      <c r="F166" s="13">
        <v>0</v>
      </c>
      <c r="G166" s="13">
        <v>53089990.119999997</v>
      </c>
    </row>
    <row r="167" spans="1:7" ht="12.75" customHeight="1">
      <c r="A167" s="10">
        <v>41395</v>
      </c>
      <c r="B167" s="12">
        <v>154919994.75</v>
      </c>
      <c r="C167" s="13">
        <v>21216454.399999999</v>
      </c>
      <c r="D167" s="13">
        <v>70884175.290000007</v>
      </c>
      <c r="E167" s="13">
        <v>6771923.79</v>
      </c>
      <c r="F167" s="13">
        <v>3392423.29</v>
      </c>
      <c r="G167" s="13">
        <v>52655017.979999997</v>
      </c>
    </row>
    <row r="168" spans="1:7" ht="12.75" customHeight="1">
      <c r="A168" s="10">
        <v>41426</v>
      </c>
      <c r="B168" s="12">
        <v>148950474.75999999</v>
      </c>
      <c r="C168" s="13">
        <v>22679962.920000002</v>
      </c>
      <c r="D168" s="13">
        <v>63081850.020000003</v>
      </c>
      <c r="E168" s="13">
        <v>6719541.7400000002</v>
      </c>
      <c r="F168" s="13">
        <v>147343.35999999999</v>
      </c>
      <c r="G168" s="13">
        <v>56321776.719999999</v>
      </c>
    </row>
    <row r="169" spans="1:7" ht="12.75" customHeight="1">
      <c r="A169" s="10">
        <v>41456</v>
      </c>
      <c r="B169" s="12">
        <v>155921925.75999999</v>
      </c>
      <c r="C169" s="13">
        <v>25144236.25</v>
      </c>
      <c r="D169" s="13">
        <v>70976500.040000007</v>
      </c>
      <c r="E169" s="13">
        <v>8232701.2999999998</v>
      </c>
      <c r="F169" s="13">
        <v>18969.240000000002</v>
      </c>
      <c r="G169" s="13">
        <v>51549518.93</v>
      </c>
    </row>
    <row r="170" spans="1:7" ht="12.75" customHeight="1">
      <c r="A170" s="10">
        <v>41487</v>
      </c>
      <c r="B170" s="12">
        <v>165700930.09</v>
      </c>
      <c r="C170" s="13">
        <v>24572748.34</v>
      </c>
      <c r="D170" s="13">
        <v>67528564.670000002</v>
      </c>
      <c r="E170" s="13">
        <v>6954606.8600000003</v>
      </c>
      <c r="F170" s="13">
        <v>115770.28</v>
      </c>
      <c r="G170" s="13">
        <v>66529239.939999998</v>
      </c>
    </row>
    <row r="171" spans="1:7" ht="12.75" customHeight="1">
      <c r="A171" s="10">
        <v>41518</v>
      </c>
      <c r="B171" s="12">
        <v>170332940.31</v>
      </c>
      <c r="C171" s="13">
        <v>24776761.629999999</v>
      </c>
      <c r="D171" s="13">
        <v>73134731.609999999</v>
      </c>
      <c r="E171" s="13">
        <v>8155279.6600000001</v>
      </c>
      <c r="F171" s="13">
        <v>36869.65</v>
      </c>
      <c r="G171" s="13">
        <v>64229297.759999998</v>
      </c>
    </row>
    <row r="172" spans="1:7" ht="12.75" customHeight="1">
      <c r="A172" s="10">
        <v>41548</v>
      </c>
      <c r="B172" s="12">
        <v>188122074.74000001</v>
      </c>
      <c r="C172" s="13">
        <v>26049002.760000002</v>
      </c>
      <c r="D172" s="13">
        <v>75310516.140000001</v>
      </c>
      <c r="E172" s="13">
        <v>8086967.0899999999</v>
      </c>
      <c r="F172" s="13">
        <v>3027240.3</v>
      </c>
      <c r="G172" s="13">
        <v>75648348.449999988</v>
      </c>
    </row>
    <row r="173" spans="1:7" ht="12.75" customHeight="1">
      <c r="A173" s="10">
        <v>41579</v>
      </c>
      <c r="B173" s="12">
        <v>190223674.84999999</v>
      </c>
      <c r="C173" s="13">
        <v>24573759.109999999</v>
      </c>
      <c r="D173" s="13">
        <v>75759205.469999999</v>
      </c>
      <c r="E173" s="13">
        <v>8698348.1099999994</v>
      </c>
      <c r="F173" s="13">
        <v>417688.09</v>
      </c>
      <c r="G173" s="13">
        <v>80774674.069999993</v>
      </c>
    </row>
    <row r="174" spans="1:7" ht="12.75" customHeight="1">
      <c r="A174" s="10">
        <v>41609</v>
      </c>
      <c r="B174" s="12">
        <v>191115138.56</v>
      </c>
      <c r="C174" s="13">
        <v>25580385.879999999</v>
      </c>
      <c r="D174" s="13">
        <v>86553342.019999996</v>
      </c>
      <c r="E174" s="13">
        <v>6782820.7400000002</v>
      </c>
      <c r="F174" s="13">
        <v>38578.14</v>
      </c>
      <c r="G174" s="13">
        <v>72160011.780000001</v>
      </c>
    </row>
    <row r="175" spans="1:7" ht="12.75" customHeight="1">
      <c r="A175" s="10">
        <v>41640</v>
      </c>
      <c r="B175" s="12">
        <v>189020581.18000001</v>
      </c>
      <c r="C175" s="13">
        <v>28534282.07</v>
      </c>
      <c r="D175" s="13">
        <v>84206789.579999998</v>
      </c>
      <c r="E175" s="13">
        <v>10975780.73</v>
      </c>
      <c r="F175" s="13">
        <v>88995.18</v>
      </c>
      <c r="G175" s="13">
        <v>65214733.619999997</v>
      </c>
    </row>
    <row r="176" spans="1:7" ht="12.75" customHeight="1">
      <c r="A176" s="10">
        <v>41671</v>
      </c>
      <c r="B176" s="12">
        <v>199655246.35000002</v>
      </c>
      <c r="C176" s="13">
        <v>23990991.780000001</v>
      </c>
      <c r="D176" s="13">
        <v>102641929.92</v>
      </c>
      <c r="E176" s="13">
        <v>6900214.8099999996</v>
      </c>
      <c r="F176" s="13">
        <v>341932.95</v>
      </c>
      <c r="G176" s="13">
        <v>65780176.890000001</v>
      </c>
    </row>
    <row r="177" spans="1:7" ht="12.75" customHeight="1">
      <c r="A177" s="10">
        <v>41699</v>
      </c>
      <c r="B177" s="12">
        <v>191232976.75</v>
      </c>
      <c r="C177" s="13">
        <v>25628726.59</v>
      </c>
      <c r="D177" s="13">
        <v>87649342.390000001</v>
      </c>
      <c r="E177" s="13">
        <v>7045844.6900000004</v>
      </c>
      <c r="F177" s="13">
        <v>47070.55</v>
      </c>
      <c r="G177" s="13">
        <v>70861992.530000001</v>
      </c>
    </row>
    <row r="178" spans="1:7" ht="12.75" customHeight="1">
      <c r="A178" s="10">
        <v>41730</v>
      </c>
      <c r="B178" s="12">
        <v>199557488.16999999</v>
      </c>
      <c r="C178" s="13">
        <v>27009182.91</v>
      </c>
      <c r="D178" s="13">
        <v>87439208.620000005</v>
      </c>
      <c r="E178" s="13">
        <v>7199061.4100000001</v>
      </c>
      <c r="F178" s="13">
        <v>13976.67</v>
      </c>
      <c r="G178" s="13">
        <v>77896058.559999987</v>
      </c>
    </row>
    <row r="179" spans="1:7" ht="12.75" customHeight="1">
      <c r="A179" s="10">
        <v>41760</v>
      </c>
      <c r="B179" s="12">
        <v>213653630.93000001</v>
      </c>
      <c r="C179" s="13">
        <v>27476215.200000003</v>
      </c>
      <c r="D179" s="13">
        <v>106077185.61</v>
      </c>
      <c r="E179" s="13">
        <v>8398987.3200000003</v>
      </c>
      <c r="F179" s="13">
        <v>144313.62</v>
      </c>
      <c r="G179" s="13">
        <v>71556929.179999992</v>
      </c>
    </row>
    <row r="180" spans="1:7" ht="12.75" customHeight="1">
      <c r="A180" s="10">
        <v>41791</v>
      </c>
      <c r="B180" s="12">
        <v>211997091.95999998</v>
      </c>
      <c r="C180" s="13">
        <v>28972273.510000002</v>
      </c>
      <c r="D180" s="13">
        <v>98445288.290000007</v>
      </c>
      <c r="E180" s="13">
        <v>8752426.5999999996</v>
      </c>
      <c r="F180" s="13">
        <v>6116.03</v>
      </c>
      <c r="G180" s="13">
        <v>75820987.529999986</v>
      </c>
    </row>
    <row r="181" spans="1:7" ht="12.75" customHeight="1">
      <c r="A181" s="10">
        <v>41821</v>
      </c>
      <c r="B181" s="12">
        <v>211119729.66000003</v>
      </c>
      <c r="C181" s="13">
        <v>28302438.190000001</v>
      </c>
      <c r="D181" s="13">
        <v>102720418.45999999</v>
      </c>
      <c r="E181" s="13">
        <v>11744534.380000001</v>
      </c>
      <c r="F181" s="13">
        <v>2767.52</v>
      </c>
      <c r="G181" s="13">
        <v>68349571.109999999</v>
      </c>
    </row>
    <row r="182" spans="1:7" ht="12.75" customHeight="1">
      <c r="A182" s="10">
        <v>41852</v>
      </c>
      <c r="B182" s="12">
        <v>227144169.88000003</v>
      </c>
      <c r="C182" s="13">
        <v>31004092.600000001</v>
      </c>
      <c r="D182" s="13">
        <v>106807142.79000001</v>
      </c>
      <c r="E182" s="13">
        <v>7102630.1200000001</v>
      </c>
      <c r="F182" s="13">
        <v>7634.06</v>
      </c>
      <c r="G182" s="13">
        <v>82222670.310000002</v>
      </c>
    </row>
    <row r="183" spans="1:7" ht="12.75" customHeight="1">
      <c r="A183" s="10">
        <v>41883</v>
      </c>
      <c r="B183" s="12">
        <v>224052839.70999998</v>
      </c>
      <c r="C183" s="13">
        <v>32677920.509999998</v>
      </c>
      <c r="D183" s="13">
        <v>89224102.349999994</v>
      </c>
      <c r="E183" s="13">
        <v>10788551.880000001</v>
      </c>
      <c r="F183" s="13">
        <v>59090.31</v>
      </c>
      <c r="G183" s="13">
        <v>91303174.660000011</v>
      </c>
    </row>
    <row r="184" spans="1:7" ht="12.75" customHeight="1">
      <c r="A184" s="10">
        <v>41913</v>
      </c>
      <c r="B184" s="12">
        <v>226230570.68000001</v>
      </c>
      <c r="C184" s="13">
        <v>34361612.519999996</v>
      </c>
      <c r="D184" s="13">
        <v>75684394.840000004</v>
      </c>
      <c r="E184" s="13">
        <v>10553480.65</v>
      </c>
      <c r="F184" s="13">
        <v>3202965.55</v>
      </c>
      <c r="G184" s="13">
        <v>102428117.11999999</v>
      </c>
    </row>
    <row r="185" spans="1:7" ht="12.75" customHeight="1">
      <c r="A185" s="10">
        <v>41944</v>
      </c>
      <c r="B185" s="12">
        <v>226899943.72</v>
      </c>
      <c r="C185" s="13">
        <v>33603914.100000001</v>
      </c>
      <c r="D185" s="13">
        <v>72500176.489999995</v>
      </c>
      <c r="E185" s="13">
        <v>9979124.5700000003</v>
      </c>
      <c r="F185" s="13">
        <v>130876.54</v>
      </c>
      <c r="G185" s="13">
        <v>110685852.02</v>
      </c>
    </row>
    <row r="186" spans="1:7" ht="12.75" customHeight="1">
      <c r="A186" s="10">
        <v>41974</v>
      </c>
      <c r="B186" s="12">
        <v>237223116.03999999</v>
      </c>
      <c r="C186" s="13">
        <v>38565839.82</v>
      </c>
      <c r="D186" s="13">
        <v>56516422.990000002</v>
      </c>
      <c r="E186" s="13">
        <v>10539810.529999999</v>
      </c>
      <c r="F186" s="13">
        <v>215249.84</v>
      </c>
      <c r="G186" s="13">
        <v>131385792.85999998</v>
      </c>
    </row>
    <row r="187" spans="1:7" ht="12.75" customHeight="1">
      <c r="A187" s="10">
        <v>42005</v>
      </c>
      <c r="B187" s="12">
        <v>186859314.37</v>
      </c>
      <c r="C187" s="13">
        <v>36894863.189999998</v>
      </c>
      <c r="D187" s="13">
        <v>85724637.120000005</v>
      </c>
      <c r="E187" s="13">
        <v>10345830.810000001</v>
      </c>
      <c r="F187" s="13">
        <v>103947.27</v>
      </c>
      <c r="G187" s="13">
        <v>53790035.979999997</v>
      </c>
    </row>
    <row r="188" spans="1:7" ht="12.75" customHeight="1">
      <c r="A188" s="10">
        <v>42036</v>
      </c>
      <c r="B188" s="12">
        <v>192309426.38</v>
      </c>
      <c r="C188" s="13">
        <v>32385807.690000001</v>
      </c>
      <c r="D188" s="13">
        <v>97974272.489999995</v>
      </c>
      <c r="E188" s="13">
        <v>9691458.2599999998</v>
      </c>
      <c r="F188" s="13">
        <v>97607.17</v>
      </c>
      <c r="G188" s="13">
        <v>52160280.769999996</v>
      </c>
    </row>
    <row r="189" spans="1:7" ht="12.75" customHeight="1">
      <c r="A189" s="10">
        <v>42064</v>
      </c>
      <c r="B189" s="12">
        <v>206041784.08999997</v>
      </c>
      <c r="C189" s="13">
        <v>39021234.129999995</v>
      </c>
      <c r="D189" s="13">
        <v>93581769.269999996</v>
      </c>
      <c r="E189" s="13">
        <v>7969361.9900000002</v>
      </c>
      <c r="F189" s="13">
        <v>80002.81</v>
      </c>
      <c r="G189" s="13">
        <v>65389415.890000001</v>
      </c>
    </row>
    <row r="190" spans="1:7" ht="12.75" customHeight="1">
      <c r="A190" s="10">
        <v>42095</v>
      </c>
      <c r="B190" s="12">
        <v>287087467.42999995</v>
      </c>
      <c r="C190" s="13">
        <v>37983426.479999997</v>
      </c>
      <c r="D190" s="13">
        <v>111406884.11</v>
      </c>
      <c r="E190" s="13">
        <v>11533014.16</v>
      </c>
      <c r="F190" s="13">
        <v>47196.45</v>
      </c>
      <c r="G190" s="13">
        <v>126116946.22999999</v>
      </c>
    </row>
    <row r="191" spans="1:7" ht="12.75" customHeight="1">
      <c r="A191" s="10">
        <v>42125</v>
      </c>
      <c r="B191" s="12">
        <v>243189228.04999998</v>
      </c>
      <c r="C191" s="13">
        <v>37894519.850000001</v>
      </c>
      <c r="D191" s="13">
        <v>110734486.40000001</v>
      </c>
      <c r="E191" s="13">
        <v>11449003.51</v>
      </c>
      <c r="F191" s="13">
        <v>52115.48</v>
      </c>
      <c r="G191" s="13">
        <v>83059102.810000002</v>
      </c>
    </row>
    <row r="192" spans="1:7" ht="12.75" customHeight="1">
      <c r="A192" s="10">
        <v>42156</v>
      </c>
      <c r="B192" s="12">
        <v>242676127.43000001</v>
      </c>
      <c r="C192" s="13">
        <v>45397777.899999999</v>
      </c>
      <c r="D192" s="13">
        <v>105212803.03</v>
      </c>
      <c r="E192" s="13">
        <v>12466994.939999999</v>
      </c>
      <c r="F192" s="13">
        <v>17315.12</v>
      </c>
      <c r="G192" s="13">
        <v>79581236.439999998</v>
      </c>
    </row>
    <row r="193" spans="1:7" ht="12.75" customHeight="1">
      <c r="A193" s="10">
        <v>42186</v>
      </c>
      <c r="B193" s="12">
        <v>246110208.17000002</v>
      </c>
      <c r="C193" s="13">
        <v>41201999.149999999</v>
      </c>
      <c r="D193" s="13">
        <v>113261856.06</v>
      </c>
      <c r="E193" s="13">
        <v>11537278.289999999</v>
      </c>
      <c r="F193" s="13">
        <v>64753.87</v>
      </c>
      <c r="G193" s="13">
        <v>80044320.799999997</v>
      </c>
    </row>
    <row r="194" spans="1:7" ht="12.75" customHeight="1">
      <c r="A194" s="10">
        <v>42217</v>
      </c>
      <c r="B194" s="12">
        <v>261274429.45999998</v>
      </c>
      <c r="C194" s="13">
        <v>43759935.079999998</v>
      </c>
      <c r="D194" s="13">
        <v>117365140.84</v>
      </c>
      <c r="E194" s="13">
        <v>11462570.890000001</v>
      </c>
      <c r="F194" s="13">
        <v>2969.09</v>
      </c>
      <c r="G194" s="13">
        <v>88683813.559999987</v>
      </c>
    </row>
    <row r="195" spans="1:7" ht="12.75" customHeight="1">
      <c r="A195" s="10">
        <v>42248</v>
      </c>
      <c r="B195" s="12">
        <v>289502555.49000001</v>
      </c>
      <c r="C195" s="13">
        <v>45897680.799999997</v>
      </c>
      <c r="D195" s="13">
        <v>129681144.89</v>
      </c>
      <c r="E195" s="13">
        <v>12971407.48</v>
      </c>
      <c r="F195" s="13">
        <v>59898.37</v>
      </c>
      <c r="G195" s="13">
        <v>100892423.95</v>
      </c>
    </row>
    <row r="196" spans="1:7" ht="12.75" customHeight="1">
      <c r="A196" s="10">
        <v>42278</v>
      </c>
      <c r="B196" s="12">
        <v>295843798.85000002</v>
      </c>
      <c r="C196" s="13">
        <v>55393438.329999998</v>
      </c>
      <c r="D196" s="13">
        <v>128525945.90000001</v>
      </c>
      <c r="E196" s="13">
        <v>13153771.470000001</v>
      </c>
      <c r="F196" s="13">
        <v>1405527.11</v>
      </c>
      <c r="G196" s="13">
        <v>97365116.039999992</v>
      </c>
    </row>
    <row r="197" spans="1:7" ht="12.75" customHeight="1">
      <c r="A197" s="10">
        <v>42309</v>
      </c>
      <c r="B197" s="12">
        <v>347453476.63999999</v>
      </c>
      <c r="C197" s="13">
        <v>52925770.590000004</v>
      </c>
      <c r="D197" s="13">
        <v>175252667.61000001</v>
      </c>
      <c r="E197" s="13">
        <v>16871268.719999999</v>
      </c>
      <c r="F197" s="13">
        <v>980289.19</v>
      </c>
      <c r="G197" s="13">
        <v>101423480.52999999</v>
      </c>
    </row>
    <row r="198" spans="1:7" ht="12.75" customHeight="1">
      <c r="A198" s="10">
        <v>42339</v>
      </c>
      <c r="B198" s="12">
        <v>292346687.31</v>
      </c>
      <c r="C198" s="13">
        <v>51536682.969999999</v>
      </c>
      <c r="D198" s="13">
        <v>130909558.18000001</v>
      </c>
      <c r="E198" s="13">
        <v>13312052.91</v>
      </c>
      <c r="F198" s="13">
        <v>30093.11</v>
      </c>
      <c r="G198" s="13">
        <v>96558300.140000001</v>
      </c>
    </row>
    <row r="199" spans="1:7" ht="12.75" customHeight="1">
      <c r="A199" s="10">
        <v>42370</v>
      </c>
      <c r="B199" s="12">
        <v>386374265.83000004</v>
      </c>
      <c r="C199" s="13">
        <v>52724236.830000006</v>
      </c>
      <c r="D199" s="13">
        <v>141820044.58000001</v>
      </c>
      <c r="E199" s="13">
        <v>13286906.390000001</v>
      </c>
      <c r="F199" s="13">
        <v>399551.87</v>
      </c>
      <c r="G199" s="13">
        <v>178143526.16000003</v>
      </c>
    </row>
    <row r="200" spans="1:7" ht="12.75" customHeight="1">
      <c r="A200" s="10">
        <v>42401</v>
      </c>
      <c r="B200" s="12">
        <v>350960412.83000004</v>
      </c>
      <c r="C200" s="13">
        <v>48375041.119999997</v>
      </c>
      <c r="D200" s="13">
        <v>153380669.22</v>
      </c>
      <c r="E200" s="13">
        <v>12007933.24</v>
      </c>
      <c r="F200" s="13">
        <v>160138.6</v>
      </c>
      <c r="G200" s="13">
        <v>137036630.65000001</v>
      </c>
    </row>
    <row r="201" spans="1:7" ht="12.75" customHeight="1">
      <c r="A201" s="10">
        <v>42430</v>
      </c>
      <c r="B201" s="12">
        <v>403009201.43000007</v>
      </c>
      <c r="C201" s="13">
        <v>44296091.109999999</v>
      </c>
      <c r="D201" s="13">
        <v>163462754.93000001</v>
      </c>
      <c r="E201" s="13">
        <v>14164437.77</v>
      </c>
      <c r="F201" s="13">
        <v>62355.37</v>
      </c>
      <c r="G201" s="13">
        <v>181023562.25</v>
      </c>
    </row>
    <row r="202" spans="1:7" ht="12.75" customHeight="1">
      <c r="A202" s="10">
        <v>42461</v>
      </c>
      <c r="B202" s="12">
        <v>422170317.95000005</v>
      </c>
      <c r="C202" s="13">
        <v>52992547.770000003</v>
      </c>
      <c r="D202" s="13">
        <v>152329377.40000001</v>
      </c>
      <c r="E202" s="13">
        <v>12881315.779999999</v>
      </c>
      <c r="F202" s="13">
        <v>2440.86</v>
      </c>
      <c r="G202" s="13">
        <v>203964636.14000002</v>
      </c>
    </row>
    <row r="203" spans="1:7" ht="12.75" customHeight="1">
      <c r="A203" s="10">
        <v>42491</v>
      </c>
      <c r="B203" s="12">
        <v>448588802.06000006</v>
      </c>
      <c r="C203" s="13">
        <v>53110098.299999997</v>
      </c>
      <c r="D203" s="13">
        <v>146011642.80000001</v>
      </c>
      <c r="E203" s="13">
        <v>17295321.23</v>
      </c>
      <c r="F203" s="13">
        <v>157646.78</v>
      </c>
      <c r="G203" s="15">
        <v>232014092.95000002</v>
      </c>
    </row>
    <row r="204" spans="1:7" ht="12.75" customHeight="1">
      <c r="A204" s="10">
        <v>42522</v>
      </c>
      <c r="B204" s="12">
        <v>430581907.69999999</v>
      </c>
      <c r="C204" s="13">
        <v>54105602.380000003</v>
      </c>
      <c r="D204" s="13">
        <v>146592507.19999999</v>
      </c>
      <c r="E204" s="13">
        <v>20325824.140000001</v>
      </c>
      <c r="F204" s="13">
        <v>53851.839999999997</v>
      </c>
      <c r="G204" s="13">
        <v>209504122.14000002</v>
      </c>
    </row>
    <row r="205" spans="1:7" ht="12.75" customHeight="1">
      <c r="A205" s="10">
        <v>42552</v>
      </c>
      <c r="B205" s="12">
        <v>433614006.83000004</v>
      </c>
      <c r="C205" s="13">
        <f>56372336.02+1020181.13</f>
        <v>57392517.150000006</v>
      </c>
      <c r="D205" s="13">
        <v>149297768.91999999</v>
      </c>
      <c r="E205" s="13">
        <v>15521534.369999999</v>
      </c>
      <c r="F205" s="13">
        <v>294674.28000000003</v>
      </c>
      <c r="G205" s="13">
        <v>211107512.11000001</v>
      </c>
    </row>
    <row r="206" spans="1:7" ht="12.75" customHeight="1">
      <c r="A206" s="10">
        <v>42583</v>
      </c>
      <c r="B206" s="12">
        <v>418797399.47000003</v>
      </c>
      <c r="C206" s="13">
        <f>56295578.27+995224.88</f>
        <v>57290803.150000006</v>
      </c>
      <c r="D206" s="13">
        <v>143640928.84</v>
      </c>
      <c r="E206" s="13">
        <v>17120554.399999999</v>
      </c>
      <c r="F206" s="13">
        <v>336659.15</v>
      </c>
      <c r="G206" s="13">
        <v>200408453.93000001</v>
      </c>
    </row>
    <row r="207" spans="1:7" ht="12.75" customHeight="1">
      <c r="A207" s="10">
        <v>42614</v>
      </c>
      <c r="B207" s="12">
        <v>482023053.34399998</v>
      </c>
      <c r="C207" s="13">
        <f>55972817.05+909822.12</f>
        <v>56882639.169999994</v>
      </c>
      <c r="D207" s="13">
        <v>168548326.22999999</v>
      </c>
      <c r="E207" s="13">
        <v>16354009.52</v>
      </c>
      <c r="F207" s="13">
        <v>86773.51</v>
      </c>
      <c r="G207" s="13">
        <v>240151304.914</v>
      </c>
    </row>
    <row r="208" spans="1:7" ht="12.75" customHeight="1">
      <c r="A208" s="10">
        <v>42644</v>
      </c>
      <c r="B208" s="12">
        <v>499866209.07999998</v>
      </c>
      <c r="C208" s="13">
        <f>59166246.26+1047340.77</f>
        <v>60213587.030000001</v>
      </c>
      <c r="D208" s="13">
        <v>156618440.68000001</v>
      </c>
      <c r="E208" s="13">
        <v>35099412</v>
      </c>
      <c r="F208" s="13">
        <v>148179.88</v>
      </c>
      <c r="G208" s="13">
        <v>247786589.48999998</v>
      </c>
    </row>
    <row r="209" spans="1:7" ht="12.75" customHeight="1">
      <c r="A209" s="10">
        <v>42675</v>
      </c>
      <c r="B209" s="12">
        <v>473156445.55000007</v>
      </c>
      <c r="C209" s="13">
        <f>66483237.32+1214990.7</f>
        <v>67698228.019999996</v>
      </c>
      <c r="D209" s="13">
        <v>153971752.97</v>
      </c>
      <c r="E209" s="13">
        <v>19819913.280000001</v>
      </c>
      <c r="F209" s="13">
        <v>3315454.83</v>
      </c>
      <c r="G209" s="13">
        <v>228351096.45000005</v>
      </c>
    </row>
    <row r="210" spans="1:7" ht="12.75" customHeight="1">
      <c r="A210" s="10">
        <v>42705</v>
      </c>
      <c r="B210" s="12">
        <v>481939855.87</v>
      </c>
      <c r="C210" s="13">
        <f>73380504.46+1121208.52</f>
        <v>74501712.979999989</v>
      </c>
      <c r="D210" s="13">
        <v>142776792.09</v>
      </c>
      <c r="E210" s="13">
        <v>16288758.1</v>
      </c>
      <c r="F210" s="13">
        <v>413358.1</v>
      </c>
      <c r="G210" s="13">
        <v>247959234.60000002</v>
      </c>
    </row>
    <row r="211" spans="1:7" ht="12.75" customHeight="1">
      <c r="A211" s="10">
        <v>42736</v>
      </c>
      <c r="B211" s="12">
        <v>519283888.13</v>
      </c>
      <c r="C211" s="13">
        <v>71123082.74000001</v>
      </c>
      <c r="D211" s="13">
        <v>158601571.24000001</v>
      </c>
      <c r="E211" s="13">
        <v>21718643.73</v>
      </c>
      <c r="F211" s="13">
        <v>22114.720000000001</v>
      </c>
      <c r="G211" s="13">
        <v>267818475.69999999</v>
      </c>
    </row>
    <row r="212" spans="1:7" ht="12.75" customHeight="1">
      <c r="A212" s="10">
        <v>42767</v>
      </c>
      <c r="B212" s="12">
        <v>467864648.18000001</v>
      </c>
      <c r="C212" s="13">
        <v>57416525</v>
      </c>
      <c r="D212" s="13">
        <v>144090086.66999999</v>
      </c>
      <c r="E212" s="13">
        <v>17667070.789999999</v>
      </c>
      <c r="F212" s="13">
        <v>223033.69</v>
      </c>
      <c r="G212" s="13">
        <v>248467932.03000003</v>
      </c>
    </row>
    <row r="213" spans="1:7" ht="12.75" customHeight="1">
      <c r="A213" s="10">
        <v>42795</v>
      </c>
      <c r="B213" s="12">
        <v>479741996.86000001</v>
      </c>
      <c r="C213" s="13">
        <v>69333642.609999999</v>
      </c>
      <c r="D213" s="13">
        <v>145077379.06</v>
      </c>
      <c r="E213" s="13">
        <v>17222376.16</v>
      </c>
      <c r="F213" s="13">
        <v>149048</v>
      </c>
      <c r="G213" s="13">
        <v>247959551.03</v>
      </c>
    </row>
    <row r="214" spans="1:7" ht="12.75" customHeight="1">
      <c r="A214" s="10">
        <v>42826</v>
      </c>
      <c r="B214" s="12">
        <v>596500019.88999999</v>
      </c>
      <c r="C214" s="13">
        <v>63108044.880000003</v>
      </c>
      <c r="D214" s="13">
        <v>235841071.22999999</v>
      </c>
      <c r="E214" s="13">
        <v>20348071.09</v>
      </c>
      <c r="F214" s="13">
        <v>25086.86</v>
      </c>
      <c r="G214" s="13">
        <v>277177745.82999998</v>
      </c>
    </row>
    <row r="215" spans="1:7" ht="12.75" customHeight="1">
      <c r="A215" s="10">
        <v>42856</v>
      </c>
      <c r="B215" s="12">
        <v>584560421.58000004</v>
      </c>
      <c r="C215" s="13">
        <v>67983011.040000007</v>
      </c>
      <c r="D215" s="13">
        <v>194554547.69999999</v>
      </c>
      <c r="E215" s="13">
        <v>23899008.190000001</v>
      </c>
      <c r="F215" s="13">
        <v>9974.57</v>
      </c>
      <c r="G215" s="13">
        <v>298113880.08000004</v>
      </c>
    </row>
    <row r="216" spans="1:7" ht="12.75" customHeight="1">
      <c r="A216" s="10">
        <v>42887</v>
      </c>
      <c r="B216" s="12">
        <v>489144849.44999999</v>
      </c>
      <c r="C216" s="13">
        <v>63009633.640000001</v>
      </c>
      <c r="D216" s="13">
        <v>171816388.47999999</v>
      </c>
      <c r="E216" s="13">
        <v>19613101.629999999</v>
      </c>
      <c r="F216" s="13">
        <v>108619.71</v>
      </c>
      <c r="G216" s="13">
        <v>234597105.98999998</v>
      </c>
    </row>
    <row r="217" spans="1:7" ht="12.75" customHeight="1">
      <c r="A217" s="10">
        <v>42917</v>
      </c>
      <c r="B217" s="12">
        <v>538606167.61000001</v>
      </c>
      <c r="C217" s="13">
        <v>63689949.359999999</v>
      </c>
      <c r="D217" s="13">
        <v>194434684.63999999</v>
      </c>
      <c r="E217" s="13">
        <v>22630605.629999999</v>
      </c>
      <c r="F217" s="13">
        <v>59095.31</v>
      </c>
      <c r="G217" s="13">
        <v>257791832.67000002</v>
      </c>
    </row>
    <row r="218" spans="1:7" ht="12.75" customHeight="1">
      <c r="A218" s="10">
        <v>42948</v>
      </c>
      <c r="B218" s="12">
        <v>576561596.41999996</v>
      </c>
      <c r="C218" s="13">
        <v>70387541.450000003</v>
      </c>
      <c r="D218" s="13">
        <v>211244392.75999999</v>
      </c>
      <c r="E218" s="13">
        <v>22022742.879999999</v>
      </c>
      <c r="F218" s="13">
        <v>163148.73000000001</v>
      </c>
      <c r="G218" s="13">
        <v>272743770.59999996</v>
      </c>
    </row>
    <row r="219" spans="1:7" ht="12.75" customHeight="1">
      <c r="A219" s="10">
        <v>42979</v>
      </c>
      <c r="B219" s="12">
        <v>906097854.59000003</v>
      </c>
      <c r="C219" s="13">
        <v>69479020.310000002</v>
      </c>
      <c r="D219" s="13">
        <v>220094565.13999999</v>
      </c>
      <c r="E219" s="13">
        <v>23063588.809999999</v>
      </c>
      <c r="F219" s="13">
        <v>1356.89</v>
      </c>
      <c r="G219" s="13">
        <v>593459323.44000006</v>
      </c>
    </row>
    <row r="220" spans="1:7" ht="12.75" customHeight="1">
      <c r="A220" s="10">
        <v>43009</v>
      </c>
      <c r="B220" s="12">
        <v>591271760.53999996</v>
      </c>
      <c r="C220" s="13">
        <v>73739586.519999996</v>
      </c>
      <c r="D220" s="13">
        <v>221526370.52000001</v>
      </c>
      <c r="E220" s="13">
        <v>28954958.969999999</v>
      </c>
      <c r="F220" s="13">
        <v>1187216.8999999999</v>
      </c>
      <c r="G220" s="13">
        <v>265863627.63</v>
      </c>
    </row>
    <row r="221" spans="1:7" ht="12.75" customHeight="1">
      <c r="A221" s="10">
        <v>43040</v>
      </c>
      <c r="B221" s="12">
        <v>589611072.14999998</v>
      </c>
      <c r="C221" s="13">
        <v>81082650.189999998</v>
      </c>
      <c r="D221" s="13">
        <v>206923452.34999999</v>
      </c>
      <c r="E221" s="13">
        <v>26028991.989999998</v>
      </c>
      <c r="F221" s="13">
        <v>2268258.84</v>
      </c>
      <c r="G221" s="13">
        <v>273307718.78000003</v>
      </c>
    </row>
    <row r="222" spans="1:7" ht="12.75" customHeight="1">
      <c r="A222" s="10">
        <v>43070</v>
      </c>
      <c r="B222" s="12">
        <v>797701550.72000003</v>
      </c>
      <c r="C222" s="13">
        <v>95778793.590000004</v>
      </c>
      <c r="D222" s="13">
        <v>213132796.91999999</v>
      </c>
      <c r="E222" s="13">
        <v>29025593.899999999</v>
      </c>
      <c r="F222" s="13">
        <v>238940.65</v>
      </c>
      <c r="G222" s="13">
        <v>459525425.66000009</v>
      </c>
    </row>
    <row r="223" spans="1:7" ht="12.75" customHeight="1">
      <c r="A223" s="10">
        <v>43101</v>
      </c>
      <c r="B223" s="12">
        <v>683959149.03999996</v>
      </c>
      <c r="C223" s="13">
        <v>86426987.25</v>
      </c>
      <c r="D223" s="13">
        <v>243324870.37</v>
      </c>
      <c r="E223" s="13">
        <v>26241102.239999998</v>
      </c>
      <c r="F223" s="13">
        <v>439616.71</v>
      </c>
      <c r="G223" s="13">
        <v>327526572.46999997</v>
      </c>
    </row>
    <row r="224" spans="1:7" ht="12.75" customHeight="1">
      <c r="A224" s="10">
        <v>43132</v>
      </c>
      <c r="B224" s="12">
        <v>681610749.75</v>
      </c>
      <c r="C224" s="13">
        <v>76483900.150000006</v>
      </c>
      <c r="D224" s="13">
        <v>242199661.56</v>
      </c>
      <c r="E224" s="13">
        <v>21391238.09</v>
      </c>
      <c r="F224" s="13">
        <v>17313.32</v>
      </c>
      <c r="G224" s="13">
        <v>341518636.63</v>
      </c>
    </row>
    <row r="225" spans="1:7" ht="12.75" customHeight="1">
      <c r="A225" s="10">
        <v>43160</v>
      </c>
      <c r="B225" s="12">
        <v>689632247.52999997</v>
      </c>
      <c r="C225" s="13">
        <v>78643871.689999998</v>
      </c>
      <c r="D225" s="13">
        <v>243746984.11000001</v>
      </c>
      <c r="E225" s="13">
        <v>24955562.280000001</v>
      </c>
      <c r="F225" s="13">
        <v>19632.990000000002</v>
      </c>
      <c r="G225" s="13">
        <v>342266196.45999992</v>
      </c>
    </row>
    <row r="226" spans="1:7" ht="12.75" customHeight="1">
      <c r="A226" s="10">
        <v>43191</v>
      </c>
      <c r="B226" s="12">
        <v>736478054.31999993</v>
      </c>
      <c r="C226" s="13">
        <v>91677776.890000001</v>
      </c>
      <c r="D226" s="13">
        <v>263555796.49000001</v>
      </c>
      <c r="E226" s="13">
        <v>25951885.010000002</v>
      </c>
      <c r="F226" s="13">
        <v>26012.12</v>
      </c>
      <c r="G226" s="13">
        <v>355266583.81</v>
      </c>
    </row>
    <row r="227" spans="1:7" ht="12.75" customHeight="1">
      <c r="A227" s="10">
        <v>43221</v>
      </c>
      <c r="B227" s="12">
        <v>825691666.63</v>
      </c>
      <c r="C227" s="13">
        <v>91069096.400000006</v>
      </c>
      <c r="D227" s="13">
        <v>294029379.80000001</v>
      </c>
      <c r="E227" s="13">
        <v>33173481.329999998</v>
      </c>
      <c r="F227" s="13">
        <v>24666.13</v>
      </c>
      <c r="G227" s="13">
        <v>407395042.96999997</v>
      </c>
    </row>
    <row r="228" spans="1:7" ht="12.75" customHeight="1">
      <c r="A228" s="10">
        <v>43252</v>
      </c>
      <c r="B228" s="12">
        <v>883355100.12</v>
      </c>
      <c r="C228" s="13">
        <v>74390443.109999999</v>
      </c>
      <c r="D228" s="13">
        <v>290267820.5</v>
      </c>
      <c r="E228" s="13">
        <v>24814446.559999999</v>
      </c>
      <c r="F228" s="13">
        <v>101989</v>
      </c>
      <c r="G228" s="13">
        <f>883355100.12-389574699.17</f>
        <v>493780400.94999999</v>
      </c>
    </row>
    <row r="229" spans="1:7" ht="12.75" customHeight="1">
      <c r="A229" s="10">
        <v>43282</v>
      </c>
      <c r="B229" s="12">
        <v>900955763.78999996</v>
      </c>
      <c r="C229" s="13">
        <f>95450992.71+2844470.05</f>
        <v>98295462.75999999</v>
      </c>
      <c r="D229" s="13">
        <v>251634249.24000001</v>
      </c>
      <c r="E229" s="13">
        <v>25548309.75</v>
      </c>
      <c r="F229" s="13">
        <v>24152.92</v>
      </c>
      <c r="G229" s="13">
        <v>525453589.12</v>
      </c>
    </row>
    <row r="230" spans="1:7" ht="12.75" customHeight="1">
      <c r="A230" s="10">
        <v>43313</v>
      </c>
      <c r="B230" s="12">
        <v>874625021.30999994</v>
      </c>
      <c r="C230" s="13">
        <v>96271997.799999997</v>
      </c>
      <c r="D230" s="13">
        <v>233076270.97999999</v>
      </c>
      <c r="E230" s="13">
        <v>27494974.039999999</v>
      </c>
      <c r="F230" s="13">
        <v>60990.87</v>
      </c>
      <c r="G230" s="13">
        <v>517720787.62</v>
      </c>
    </row>
    <row r="231" spans="1:7" ht="12.75" customHeight="1">
      <c r="A231" s="10">
        <v>43344</v>
      </c>
      <c r="B231" s="12">
        <v>982555185.45000005</v>
      </c>
      <c r="C231" s="13">
        <v>94762045.529999986</v>
      </c>
      <c r="D231" s="13">
        <v>285347328.04000002</v>
      </c>
      <c r="E231" s="13">
        <v>25797728.129999999</v>
      </c>
      <c r="F231" s="13">
        <v>2862.66</v>
      </c>
      <c r="G231" s="13">
        <v>576645221.09000003</v>
      </c>
    </row>
    <row r="232" spans="1:7" ht="12.75" customHeight="1">
      <c r="A232" s="10">
        <v>43374</v>
      </c>
      <c r="B232" s="12">
        <v>975928621.93000007</v>
      </c>
      <c r="C232" s="13">
        <v>95882786.549999997</v>
      </c>
      <c r="D232" s="13">
        <v>268214411.81999999</v>
      </c>
      <c r="E232" s="13">
        <v>28331904.82</v>
      </c>
      <c r="F232" s="13">
        <v>58984.61</v>
      </c>
      <c r="G232" s="13">
        <v>583440534.13</v>
      </c>
    </row>
    <row r="233" spans="1:7" ht="12.75" customHeight="1">
      <c r="A233" s="10">
        <v>43405</v>
      </c>
      <c r="B233" s="12">
        <v>967082387.42000008</v>
      </c>
      <c r="C233" s="13">
        <v>93003851.579999998</v>
      </c>
      <c r="D233" s="13">
        <v>260428257.16</v>
      </c>
      <c r="E233" s="13">
        <v>28364290.640000001</v>
      </c>
      <c r="F233" s="13">
        <v>2106737.67</v>
      </c>
      <c r="G233" s="13">
        <v>583179250.37</v>
      </c>
    </row>
    <row r="234" spans="1:7" ht="12.75" customHeight="1">
      <c r="A234" s="10">
        <v>43435</v>
      </c>
      <c r="B234" s="12">
        <v>903748433.85000014</v>
      </c>
      <c r="C234" s="13">
        <v>105140968.8</v>
      </c>
      <c r="D234" s="13">
        <v>273080142.97000003</v>
      </c>
      <c r="E234" s="13">
        <v>31041224.030000001</v>
      </c>
      <c r="F234" s="13">
        <v>577151.85</v>
      </c>
      <c r="G234" s="13">
        <v>493908946.19999999</v>
      </c>
    </row>
    <row r="235" spans="1:7" ht="12.75" customHeight="1">
      <c r="A235" s="10">
        <v>43466</v>
      </c>
      <c r="B235" s="12">
        <v>934477862.27999997</v>
      </c>
      <c r="C235" s="13">
        <v>108193729</v>
      </c>
      <c r="D235" s="13">
        <v>257587772.47</v>
      </c>
      <c r="E235" s="13">
        <v>27601087.18</v>
      </c>
      <c r="F235" s="13">
        <v>53387.47</v>
      </c>
      <c r="G235" s="13">
        <v>541041886.15999997</v>
      </c>
    </row>
    <row r="236" spans="1:7" ht="12.75" customHeight="1">
      <c r="A236" s="10">
        <v>43497</v>
      </c>
      <c r="B236" s="12">
        <v>846207695.11000001</v>
      </c>
      <c r="C236" s="13">
        <f>90191510.9+2596339.6</f>
        <v>92787850.5</v>
      </c>
      <c r="D236" s="13">
        <v>262530046.38999999</v>
      </c>
      <c r="E236" s="13">
        <v>28165654.489999998</v>
      </c>
      <c r="F236" s="13">
        <v>36766.629999999997</v>
      </c>
      <c r="G236" s="13">
        <v>462687377.10000002</v>
      </c>
    </row>
    <row r="237" spans="1:7" ht="12.75" customHeight="1">
      <c r="A237" s="10">
        <v>43525</v>
      </c>
      <c r="B237" s="12">
        <v>863614128.65999985</v>
      </c>
      <c r="C237" s="13">
        <f>83183758.4+2847678.78</f>
        <v>86031437.180000007</v>
      </c>
      <c r="D237" s="13">
        <v>245827563.44</v>
      </c>
      <c r="E237" s="13">
        <v>27027860.140000001</v>
      </c>
      <c r="F237" s="13">
        <v>35254.71</v>
      </c>
      <c r="G237" s="13">
        <f>75593300.77+258135982.8+18926911.84+128749575.76+155446.01+23130796.01</f>
        <v>504692013.18999994</v>
      </c>
    </row>
    <row r="238" spans="1:7" ht="12.75" customHeight="1">
      <c r="A238" s="10">
        <v>43556</v>
      </c>
      <c r="B238" s="12">
        <v>986138252.03999996</v>
      </c>
      <c r="C238" s="13">
        <f>95250177.8+2763316.06</f>
        <v>98013493.859999999</v>
      </c>
      <c r="D238" s="13">
        <v>277864146.27999997</v>
      </c>
      <c r="E238" s="13">
        <v>30914418.350000001</v>
      </c>
      <c r="F238" s="13">
        <v>39242.49</v>
      </c>
      <c r="G238" s="13">
        <f>82708433.94+268614580.63+67356540.72+142766890.22+55337.93+17805167.62</f>
        <v>579306951.05999994</v>
      </c>
    </row>
    <row r="239" spans="1:7" ht="12.75" customHeight="1">
      <c r="A239" s="10">
        <v>43586</v>
      </c>
      <c r="B239" s="12">
        <v>1223114876.6199999</v>
      </c>
      <c r="C239" s="13">
        <f>119304517.73+2624202.75</f>
        <v>121928720.48</v>
      </c>
      <c r="D239" s="13">
        <v>357885743.82999998</v>
      </c>
      <c r="E239" s="13">
        <v>36116436.710000001</v>
      </c>
      <c r="F239" s="13">
        <v>162183.75</v>
      </c>
      <c r="G239" s="13">
        <f>98396156.15+281458153.89+169454842.06+137818963.56+19893676.19</f>
        <v>707021791.8499999</v>
      </c>
    </row>
    <row r="240" spans="1:7" ht="12.75" customHeight="1">
      <c r="A240" s="10">
        <v>43617</v>
      </c>
      <c r="B240" s="12">
        <v>1082028725.9299998</v>
      </c>
      <c r="C240" s="13">
        <f>107376733.24+2679605.74</f>
        <v>110056338.97999999</v>
      </c>
      <c r="D240" s="13">
        <v>324319271.70999998</v>
      </c>
      <c r="E240" s="13">
        <v>30008825.050000001</v>
      </c>
      <c r="F240" s="13">
        <v>8018.36</v>
      </c>
      <c r="G240" s="13">
        <f>112218430.46+298718156.75+44115569.26+144274817.73+88459.25+18220838.38</f>
        <v>617636271.82999992</v>
      </c>
    </row>
    <row r="241" spans="1:9" ht="12.75" customHeight="1">
      <c r="A241" s="10">
        <v>43647</v>
      </c>
      <c r="B241" s="12">
        <v>1123551356.03</v>
      </c>
      <c r="C241" s="13">
        <f>110142885.83+2836260.29</f>
        <v>112979146.12</v>
      </c>
      <c r="D241" s="13">
        <v>340727699.11000001</v>
      </c>
      <c r="E241" s="13">
        <v>32635167.539999999</v>
      </c>
      <c r="F241" s="13">
        <v>43355.38</v>
      </c>
      <c r="G241" s="13">
        <f>100413893.71+310516271.01+77853898.46+129974307.5+2466.82+18405150.38</f>
        <v>637165987.88</v>
      </c>
    </row>
    <row r="242" spans="1:9" ht="12.75" customHeight="1">
      <c r="A242" s="10">
        <v>43678</v>
      </c>
      <c r="B242" s="12">
        <v>1182397590.03</v>
      </c>
      <c r="C242" s="13">
        <f>116463593.08+2519236.78</f>
        <v>118982829.86</v>
      </c>
      <c r="D242" s="13">
        <v>305678659.23000002</v>
      </c>
      <c r="E242" s="13">
        <v>28598064.719999999</v>
      </c>
      <c r="F242" s="13">
        <v>8375.0400000000009</v>
      </c>
      <c r="G242" s="13">
        <f>128711939.66+361661363.23+79309043.03+136775905.17+22671410.09</f>
        <v>729129661.17999995</v>
      </c>
    </row>
    <row r="243" spans="1:9" ht="12.75" customHeight="1">
      <c r="A243" s="10">
        <v>43709</v>
      </c>
      <c r="B243" s="12">
        <v>1229441368.0599999</v>
      </c>
      <c r="C243" s="13">
        <f>115875417.7+2720603.24</f>
        <v>118596020.94</v>
      </c>
      <c r="D243" s="13">
        <v>323151248.00999999</v>
      </c>
      <c r="E243" s="13">
        <v>40578773.619999997</v>
      </c>
      <c r="F243" s="13">
        <v>2843.66</v>
      </c>
      <c r="G243" s="13">
        <f>147604008.42+370072144.45+61698612.6+148373071.42+19364644.94</f>
        <v>747112481.83000004</v>
      </c>
    </row>
    <row r="244" spans="1:9" ht="12.75" customHeight="1">
      <c r="A244" s="10">
        <v>43739</v>
      </c>
      <c r="B244" s="12">
        <v>1247506267.9400001</v>
      </c>
      <c r="C244" s="13">
        <f>117799603.38+2549051.96</f>
        <v>120348655.33999999</v>
      </c>
      <c r="D244" s="13">
        <v>330685833.02999997</v>
      </c>
      <c r="E244" s="13">
        <v>32348848.579999998</v>
      </c>
      <c r="F244" s="13" t="s">
        <v>10</v>
      </c>
      <c r="G244" s="13">
        <f>136507602.15+353959763.92+102979289.33+149580800.54+128335.06+20967139.99</f>
        <v>764122930.99000001</v>
      </c>
    </row>
    <row r="245" spans="1:9" ht="12.75" customHeight="1">
      <c r="A245" s="10">
        <v>43770</v>
      </c>
      <c r="B245" s="12">
        <v>1173180439.3199999</v>
      </c>
      <c r="C245" s="13">
        <f>125097444.94+2612196.2</f>
        <v>127709641.14</v>
      </c>
      <c r="D245" s="13">
        <v>319816277.70999998</v>
      </c>
      <c r="E245" s="13">
        <v>35330847.630000003</v>
      </c>
      <c r="F245" s="13">
        <v>1556941.53</v>
      </c>
      <c r="G245" s="13">
        <v>688766731.30999994</v>
      </c>
    </row>
    <row r="246" spans="1:9" ht="12.75" customHeight="1">
      <c r="A246" s="16">
        <v>43800</v>
      </c>
      <c r="B246" s="17">
        <v>1076997950.0999999</v>
      </c>
      <c r="C246" s="18">
        <f>120704080.88+2816090</f>
        <v>123520170.88</v>
      </c>
      <c r="D246" s="18">
        <v>286968938.24000001</v>
      </c>
      <c r="E246" s="18">
        <v>39123647.939999998</v>
      </c>
      <c r="F246" s="18">
        <v>266810.12</v>
      </c>
      <c r="G246" s="18">
        <v>627118382.91999996</v>
      </c>
    </row>
    <row r="247" spans="1:9" ht="12.75" customHeight="1">
      <c r="A247" s="19"/>
      <c r="B247" s="20"/>
      <c r="C247" s="20"/>
      <c r="D247" s="20"/>
      <c r="E247" s="20"/>
      <c r="F247" s="20"/>
      <c r="G247" s="21"/>
      <c r="H247" s="22"/>
    </row>
    <row r="248" spans="1:9" ht="12.75" customHeight="1">
      <c r="A248" s="19" t="s">
        <v>11</v>
      </c>
      <c r="B248" s="20"/>
      <c r="C248" s="20"/>
      <c r="D248" s="20"/>
      <c r="E248" s="20"/>
      <c r="F248" s="20"/>
      <c r="G248" s="21"/>
      <c r="H248" s="22"/>
    </row>
    <row r="249" spans="1:9" ht="12.75" customHeight="1">
      <c r="A249" s="23" t="s">
        <v>12</v>
      </c>
      <c r="B249" s="20"/>
      <c r="C249" s="20"/>
      <c r="D249" s="20"/>
      <c r="E249" s="20"/>
      <c r="F249" s="20"/>
      <c r="G249" s="21"/>
      <c r="H249" s="22"/>
      <c r="I249" s="24"/>
    </row>
    <row r="250" spans="1:9" ht="12.75" customHeight="1">
      <c r="B250" s="20"/>
      <c r="C250" s="20"/>
      <c r="D250" s="20"/>
      <c r="E250" s="20"/>
      <c r="F250" s="20"/>
      <c r="G250" s="20"/>
    </row>
    <row r="251" spans="1:9" ht="12.75" customHeight="1">
      <c r="B251" s="20"/>
      <c r="C251" s="20"/>
      <c r="D251" s="20"/>
      <c r="E251" s="20"/>
      <c r="F251" s="20"/>
      <c r="G251" s="20"/>
    </row>
    <row r="252" spans="1:9" ht="12.75" customHeight="1">
      <c r="B252" s="20"/>
      <c r="C252" s="20"/>
      <c r="D252" s="20"/>
      <c r="E252" s="20"/>
      <c r="F252" s="20"/>
      <c r="G252" s="20"/>
    </row>
    <row r="253" spans="1:9" ht="12.75" customHeight="1">
      <c r="B253" s="20"/>
      <c r="C253" s="20"/>
      <c r="D253" s="25"/>
      <c r="E253" s="20"/>
      <c r="F253" s="20"/>
      <c r="G253" s="20"/>
    </row>
    <row r="254" spans="1:9" ht="12.75" customHeight="1">
      <c r="B254" s="20"/>
      <c r="C254" s="20"/>
      <c r="D254" s="25"/>
      <c r="E254" s="20"/>
      <c r="F254" s="20"/>
      <c r="G254" s="20"/>
    </row>
    <row r="255" spans="1:9" ht="12.75" customHeight="1">
      <c r="B255" s="20"/>
      <c r="C255" s="20"/>
      <c r="D255" s="25"/>
      <c r="E255" s="20"/>
      <c r="F255" s="20"/>
      <c r="G255" s="20"/>
    </row>
    <row r="256" spans="1:9" ht="12.75" customHeight="1">
      <c r="B256" s="20"/>
      <c r="C256" s="20"/>
      <c r="D256" s="20"/>
      <c r="E256" s="20"/>
      <c r="F256" s="20"/>
      <c r="G256" s="20"/>
    </row>
    <row r="257" spans="2:7" ht="12.75" customHeight="1">
      <c r="B257" s="20"/>
      <c r="C257" s="20"/>
      <c r="D257" s="20"/>
      <c r="E257" s="20"/>
      <c r="F257" s="20"/>
      <c r="G257" s="20"/>
    </row>
    <row r="258" spans="2:7" ht="12.75" customHeight="1">
      <c r="B258" s="20"/>
      <c r="C258" s="20"/>
      <c r="D258" s="20"/>
      <c r="E258" s="20"/>
      <c r="F258" s="20"/>
      <c r="G258" s="20"/>
    </row>
    <row r="259" spans="2:7" ht="12.75" customHeight="1">
      <c r="B259" s="20"/>
      <c r="C259" s="20"/>
      <c r="D259" s="20"/>
      <c r="E259" s="20"/>
      <c r="F259" s="20"/>
      <c r="G259" s="20"/>
    </row>
    <row r="260" spans="2:7" ht="12.75" customHeight="1">
      <c r="B260" s="20"/>
      <c r="C260" s="20"/>
      <c r="D260" s="20"/>
      <c r="E260" s="20"/>
      <c r="F260" s="20"/>
      <c r="G260" s="20"/>
    </row>
    <row r="261" spans="2:7" ht="12.75" customHeight="1">
      <c r="B261" s="20"/>
      <c r="C261" s="20"/>
      <c r="D261" s="20"/>
      <c r="E261" s="20"/>
      <c r="F261" s="20"/>
      <c r="G261" s="20"/>
    </row>
    <row r="262" spans="2:7" ht="12.75" customHeight="1">
      <c r="B262" s="20"/>
      <c r="C262" s="20"/>
      <c r="D262" s="20"/>
      <c r="E262" s="20"/>
      <c r="F262" s="20"/>
      <c r="G262" s="20"/>
    </row>
    <row r="263" spans="2:7" ht="12.75" customHeight="1">
      <c r="B263" s="20"/>
      <c r="C263" s="20"/>
      <c r="D263" s="20"/>
      <c r="E263" s="20"/>
      <c r="F263" s="20"/>
      <c r="G263" s="20"/>
    </row>
    <row r="264" spans="2:7" ht="12.75" customHeight="1">
      <c r="B264" s="20"/>
      <c r="C264" s="20"/>
      <c r="D264" s="20"/>
      <c r="E264" s="20"/>
      <c r="F264" s="20"/>
      <c r="G264" s="20"/>
    </row>
    <row r="265" spans="2:7" ht="12.75" customHeight="1">
      <c r="B265" s="20"/>
      <c r="C265" s="20"/>
      <c r="D265" s="20"/>
      <c r="E265" s="20"/>
      <c r="F265" s="20"/>
      <c r="G265" s="20"/>
    </row>
    <row r="266" spans="2:7" ht="12.75" customHeight="1">
      <c r="B266" s="20"/>
      <c r="C266" s="20"/>
      <c r="D266" s="20"/>
      <c r="E266" s="20"/>
      <c r="F266" s="20"/>
      <c r="G266" s="20"/>
    </row>
    <row r="267" spans="2:7" ht="12.75" customHeight="1">
      <c r="B267" s="20"/>
      <c r="C267" s="20"/>
      <c r="D267" s="20"/>
      <c r="E267" s="20"/>
      <c r="F267" s="20"/>
      <c r="G267" s="20"/>
    </row>
    <row r="268" spans="2:7" ht="12.75" customHeight="1">
      <c r="B268" s="20"/>
      <c r="C268" s="20"/>
      <c r="D268" s="20"/>
      <c r="E268" s="20"/>
      <c r="F268" s="20"/>
      <c r="G268" s="20"/>
    </row>
    <row r="269" spans="2:7" ht="12.75" customHeight="1">
      <c r="B269" s="20"/>
      <c r="C269" s="20"/>
      <c r="D269" s="20"/>
      <c r="E269" s="20"/>
      <c r="F269" s="20"/>
      <c r="G269" s="20"/>
    </row>
    <row r="270" spans="2:7" ht="12.75" customHeight="1">
      <c r="B270" s="20"/>
      <c r="C270" s="20"/>
      <c r="D270" s="20"/>
      <c r="E270" s="20"/>
      <c r="F270" s="20"/>
      <c r="G270" s="20"/>
    </row>
    <row r="271" spans="2:7" ht="12.75" customHeight="1">
      <c r="B271" s="20"/>
      <c r="C271" s="20"/>
      <c r="D271" s="20"/>
      <c r="E271" s="20"/>
      <c r="F271" s="20"/>
      <c r="G271" s="20"/>
    </row>
    <row r="272" spans="2:7" ht="12.75" customHeight="1">
      <c r="B272" s="20"/>
      <c r="C272" s="20"/>
      <c r="D272" s="20"/>
      <c r="E272" s="20"/>
      <c r="F272" s="20"/>
      <c r="G272" s="20"/>
    </row>
    <row r="273" spans="2:7" ht="12.75" customHeight="1">
      <c r="B273" s="20"/>
      <c r="C273" s="20"/>
      <c r="D273" s="20"/>
      <c r="E273" s="20"/>
      <c r="F273" s="20"/>
      <c r="G273" s="20"/>
    </row>
    <row r="274" spans="2:7" ht="12.75" customHeight="1">
      <c r="B274" s="20"/>
      <c r="C274" s="20"/>
      <c r="D274" s="20"/>
      <c r="E274" s="20"/>
      <c r="F274" s="20"/>
      <c r="G274" s="20"/>
    </row>
    <row r="275" spans="2:7" ht="12.75" customHeight="1">
      <c r="B275" s="20"/>
      <c r="C275" s="20"/>
      <c r="D275" s="20"/>
      <c r="E275" s="20"/>
      <c r="F275" s="20"/>
      <c r="G275" s="20"/>
    </row>
    <row r="276" spans="2:7" ht="12.75" customHeight="1">
      <c r="B276" s="20"/>
      <c r="C276" s="20"/>
      <c r="D276" s="20"/>
      <c r="E276" s="20"/>
      <c r="F276" s="20"/>
      <c r="G276" s="20"/>
    </row>
    <row r="277" spans="2:7" ht="12.75" customHeight="1">
      <c r="B277" s="20"/>
      <c r="C277" s="20"/>
      <c r="D277" s="20"/>
      <c r="E277" s="20"/>
      <c r="F277" s="20"/>
      <c r="G277" s="20"/>
    </row>
    <row r="278" spans="2:7" ht="12.75" customHeight="1">
      <c r="B278" s="20"/>
      <c r="C278" s="20"/>
      <c r="D278" s="20"/>
      <c r="E278" s="20"/>
      <c r="F278" s="20"/>
      <c r="G278" s="20"/>
    </row>
    <row r="279" spans="2:7" ht="12.75" customHeight="1">
      <c r="B279" s="20"/>
      <c r="C279" s="20"/>
      <c r="D279" s="20"/>
      <c r="E279" s="20"/>
      <c r="F279" s="20"/>
      <c r="G279" s="20"/>
    </row>
    <row r="280" spans="2:7" ht="12.75" customHeight="1">
      <c r="B280" s="20"/>
      <c r="C280" s="20"/>
      <c r="D280" s="20"/>
      <c r="E280" s="20"/>
      <c r="F280" s="20"/>
      <c r="G280" s="20"/>
    </row>
    <row r="281" spans="2:7" ht="12.75" customHeight="1">
      <c r="B281" s="20"/>
      <c r="C281" s="20"/>
      <c r="D281" s="20"/>
      <c r="E281" s="20"/>
      <c r="F281" s="20"/>
      <c r="G281" s="20"/>
    </row>
    <row r="282" spans="2:7" ht="12.75" customHeight="1">
      <c r="B282" s="20"/>
      <c r="C282" s="20"/>
      <c r="D282" s="20"/>
      <c r="E282" s="20"/>
      <c r="F282" s="20"/>
      <c r="G282" s="20"/>
    </row>
    <row r="283" spans="2:7" ht="12.75" customHeight="1">
      <c r="B283" s="20"/>
      <c r="C283" s="20"/>
      <c r="D283" s="20"/>
      <c r="E283" s="20"/>
      <c r="F283" s="20"/>
      <c r="G283" s="20"/>
    </row>
    <row r="284" spans="2:7" ht="12.75" customHeight="1">
      <c r="B284" s="20"/>
      <c r="C284" s="20"/>
      <c r="D284" s="20"/>
      <c r="E284" s="20"/>
      <c r="F284" s="20"/>
      <c r="G284" s="20"/>
    </row>
    <row r="285" spans="2:7" ht="12.75" customHeight="1">
      <c r="B285" s="20"/>
      <c r="C285" s="20"/>
      <c r="D285" s="20"/>
      <c r="E285" s="20"/>
      <c r="F285" s="20"/>
      <c r="G285" s="20"/>
    </row>
    <row r="286" spans="2:7" ht="12.75" customHeight="1">
      <c r="B286" s="20"/>
      <c r="C286" s="20"/>
      <c r="D286" s="20"/>
      <c r="E286" s="20"/>
      <c r="F286" s="20"/>
      <c r="G286" s="20"/>
    </row>
    <row r="287" spans="2:7" ht="12.75" customHeight="1">
      <c r="B287" s="20"/>
      <c r="C287" s="20"/>
      <c r="D287" s="20"/>
      <c r="E287" s="20"/>
      <c r="F287" s="20"/>
      <c r="G287" s="20"/>
    </row>
    <row r="288" spans="2:7" ht="12.75" customHeight="1">
      <c r="B288" s="20"/>
      <c r="C288" s="20"/>
      <c r="D288" s="20"/>
      <c r="E288" s="20"/>
      <c r="F288" s="20"/>
      <c r="G288" s="20"/>
    </row>
    <row r="289" spans="2:7" ht="12.75" customHeight="1">
      <c r="B289" s="20"/>
      <c r="C289" s="20"/>
      <c r="D289" s="20"/>
      <c r="E289" s="20"/>
      <c r="F289" s="20"/>
      <c r="G289" s="20"/>
    </row>
    <row r="290" spans="2:7" ht="12.75" customHeight="1">
      <c r="B290" s="20"/>
      <c r="C290" s="20"/>
      <c r="D290" s="20"/>
      <c r="E290" s="20"/>
      <c r="F290" s="20"/>
      <c r="G290" s="20"/>
    </row>
    <row r="291" spans="2:7" ht="12.75" customHeight="1">
      <c r="B291" s="20"/>
      <c r="C291" s="20"/>
      <c r="D291" s="20"/>
      <c r="E291" s="20"/>
      <c r="F291" s="20"/>
      <c r="G291" s="20"/>
    </row>
    <row r="292" spans="2:7" ht="12.75" customHeight="1">
      <c r="B292" s="20"/>
      <c r="C292" s="20"/>
      <c r="D292" s="20"/>
      <c r="E292" s="20"/>
      <c r="F292" s="20"/>
      <c r="G292" s="20"/>
    </row>
    <row r="293" spans="2:7" ht="12.75" customHeight="1">
      <c r="B293" s="20"/>
      <c r="C293" s="20"/>
      <c r="D293" s="20"/>
      <c r="E293" s="20"/>
      <c r="F293" s="20"/>
      <c r="G293" s="20"/>
    </row>
    <row r="294" spans="2:7" ht="12.75" customHeight="1">
      <c r="B294" s="20"/>
      <c r="C294" s="20"/>
      <c r="D294" s="20"/>
      <c r="E294" s="20"/>
      <c r="F294" s="20"/>
      <c r="G294" s="20"/>
    </row>
    <row r="295" spans="2:7" ht="12.75" customHeight="1">
      <c r="B295" s="20"/>
      <c r="C295" s="20"/>
      <c r="D295" s="20"/>
      <c r="E295" s="20"/>
      <c r="F295" s="20"/>
      <c r="G295" s="20"/>
    </row>
    <row r="296" spans="2:7" ht="12.75" customHeight="1">
      <c r="B296" s="20"/>
      <c r="C296" s="20"/>
      <c r="D296" s="20"/>
      <c r="E296" s="20"/>
      <c r="F296" s="20"/>
      <c r="G296" s="20"/>
    </row>
    <row r="297" spans="2:7" ht="12.75" customHeight="1">
      <c r="B297" s="20"/>
      <c r="C297" s="20"/>
      <c r="D297" s="20"/>
      <c r="E297" s="20"/>
      <c r="F297" s="20"/>
      <c r="G297" s="20"/>
    </row>
    <row r="298" spans="2:7" ht="12.75" customHeight="1">
      <c r="B298" s="20"/>
      <c r="C298" s="20"/>
      <c r="D298" s="20"/>
      <c r="E298" s="20"/>
      <c r="F298" s="20"/>
      <c r="G298" s="20"/>
    </row>
    <row r="299" spans="2:7" ht="12.75" customHeight="1">
      <c r="B299" s="20"/>
      <c r="C299" s="20"/>
      <c r="D299" s="20"/>
      <c r="E299" s="20"/>
      <c r="F299" s="20"/>
      <c r="G299" s="20"/>
    </row>
    <row r="300" spans="2:7" ht="12.75" customHeight="1">
      <c r="B300" s="20"/>
      <c r="C300" s="20"/>
      <c r="D300" s="20"/>
      <c r="E300" s="20"/>
      <c r="F300" s="20"/>
      <c r="G300" s="20"/>
    </row>
    <row r="301" spans="2:7" ht="12.75" customHeight="1">
      <c r="B301" s="20"/>
      <c r="C301" s="20"/>
      <c r="D301" s="20"/>
      <c r="E301" s="20"/>
      <c r="F301" s="20"/>
      <c r="G301" s="20"/>
    </row>
    <row r="302" spans="2:7" ht="12.75" customHeight="1">
      <c r="B302" s="20"/>
      <c r="C302" s="20"/>
      <c r="D302" s="20"/>
      <c r="E302" s="20"/>
      <c r="F302" s="20"/>
      <c r="G302" s="20"/>
    </row>
    <row r="303" spans="2:7" ht="12.75" customHeight="1">
      <c r="B303" s="20"/>
      <c r="C303" s="20"/>
      <c r="D303" s="20"/>
      <c r="E303" s="20"/>
      <c r="F303" s="20"/>
      <c r="G303" s="20"/>
    </row>
    <row r="304" spans="2:7" ht="12.75" customHeight="1">
      <c r="B304" s="20"/>
      <c r="C304" s="20"/>
      <c r="D304" s="20"/>
      <c r="E304" s="20"/>
      <c r="F304" s="20"/>
      <c r="G304" s="20"/>
    </row>
    <row r="305" spans="2:7" ht="12.75" customHeight="1">
      <c r="B305" s="20"/>
      <c r="C305" s="20"/>
      <c r="D305" s="20"/>
      <c r="E305" s="20"/>
      <c r="F305" s="20"/>
      <c r="G305" s="20"/>
    </row>
    <row r="306" spans="2:7" ht="12.75" customHeight="1">
      <c r="B306" s="20"/>
      <c r="C306" s="20"/>
      <c r="D306" s="20"/>
      <c r="E306" s="20"/>
      <c r="F306" s="20"/>
      <c r="G306" s="20"/>
    </row>
    <row r="307" spans="2:7" ht="12.75" customHeight="1">
      <c r="B307" s="20"/>
      <c r="C307" s="20"/>
      <c r="D307" s="20"/>
      <c r="E307" s="20"/>
      <c r="F307" s="20"/>
      <c r="G307" s="20"/>
    </row>
    <row r="308" spans="2:7" ht="12.75" customHeight="1">
      <c r="B308" s="20"/>
      <c r="C308" s="20"/>
      <c r="D308" s="20"/>
      <c r="E308" s="20"/>
      <c r="F308" s="20"/>
      <c r="G308" s="20"/>
    </row>
    <row r="309" spans="2:7" ht="12.75" customHeight="1">
      <c r="B309" s="20"/>
      <c r="C309" s="20"/>
      <c r="D309" s="20"/>
      <c r="E309" s="20"/>
      <c r="F309" s="20"/>
      <c r="G309" s="20"/>
    </row>
    <row r="310" spans="2:7" ht="12.75" customHeight="1">
      <c r="B310" s="20"/>
      <c r="C310" s="20"/>
      <c r="D310" s="20"/>
      <c r="E310" s="20"/>
      <c r="F310" s="20"/>
      <c r="G310" s="20"/>
    </row>
    <row r="311" spans="2:7" ht="12.75" customHeight="1">
      <c r="B311" s="20"/>
      <c r="C311" s="20"/>
      <c r="D311" s="20"/>
      <c r="E311" s="20"/>
      <c r="F311" s="20"/>
      <c r="G311" s="20"/>
    </row>
    <row r="312" spans="2:7" ht="12.75" customHeight="1">
      <c r="B312" s="20"/>
      <c r="C312" s="20"/>
      <c r="D312" s="20"/>
      <c r="E312" s="20"/>
      <c r="F312" s="20"/>
      <c r="G312" s="20"/>
    </row>
    <row r="313" spans="2:7" ht="12.75" customHeight="1">
      <c r="B313" s="20"/>
      <c r="C313" s="20"/>
      <c r="D313" s="20"/>
      <c r="E313" s="20"/>
      <c r="F313" s="20"/>
      <c r="G313" s="20"/>
    </row>
    <row r="314" spans="2:7" ht="12.75" customHeight="1">
      <c r="B314" s="20"/>
      <c r="C314" s="20"/>
      <c r="D314" s="20"/>
      <c r="E314" s="20"/>
      <c r="F314" s="20"/>
      <c r="G314" s="20"/>
    </row>
    <row r="315" spans="2:7" ht="12.75" customHeight="1">
      <c r="B315" s="20"/>
      <c r="C315" s="20"/>
      <c r="D315" s="20"/>
      <c r="E315" s="20"/>
      <c r="F315" s="20"/>
      <c r="G315" s="20"/>
    </row>
    <row r="316" spans="2:7" ht="12.75" customHeight="1">
      <c r="B316" s="20"/>
      <c r="C316" s="20"/>
      <c r="D316" s="20"/>
      <c r="E316" s="20"/>
      <c r="F316" s="20"/>
      <c r="G316" s="20"/>
    </row>
    <row r="317" spans="2:7" ht="12.75" customHeight="1">
      <c r="B317" s="20"/>
      <c r="C317" s="20"/>
      <c r="D317" s="20"/>
      <c r="E317" s="20"/>
      <c r="F317" s="20"/>
      <c r="G317" s="20"/>
    </row>
    <row r="318" spans="2:7" ht="12.75" customHeight="1">
      <c r="B318" s="20"/>
      <c r="C318" s="20"/>
      <c r="D318" s="20"/>
      <c r="E318" s="20"/>
      <c r="F318" s="20"/>
      <c r="G318" s="20"/>
    </row>
    <row r="319" spans="2:7" ht="12.75" customHeight="1">
      <c r="B319" s="20"/>
      <c r="C319" s="20"/>
      <c r="D319" s="20"/>
      <c r="E319" s="20"/>
      <c r="F319" s="20"/>
      <c r="G319" s="20"/>
    </row>
    <row r="320" spans="2:7" ht="12.75" customHeight="1">
      <c r="B320" s="20"/>
      <c r="C320" s="20"/>
      <c r="D320" s="20"/>
      <c r="E320" s="20"/>
      <c r="F320" s="20"/>
      <c r="G320" s="20"/>
    </row>
    <row r="321" spans="2:7" ht="12.75" customHeight="1">
      <c r="B321" s="20"/>
      <c r="C321" s="20"/>
      <c r="D321" s="20"/>
      <c r="E321" s="20"/>
      <c r="F321" s="20"/>
      <c r="G321" s="20"/>
    </row>
    <row r="322" spans="2:7" ht="12.75" customHeight="1">
      <c r="B322" s="20"/>
      <c r="C322" s="20"/>
      <c r="D322" s="20"/>
      <c r="E322" s="20"/>
      <c r="F322" s="20"/>
      <c r="G322" s="20"/>
    </row>
    <row r="323" spans="2:7" ht="12.75" customHeight="1">
      <c r="B323" s="20"/>
      <c r="C323" s="20"/>
      <c r="D323" s="20"/>
      <c r="E323" s="20"/>
      <c r="F323" s="20"/>
      <c r="G323" s="20"/>
    </row>
    <row r="324" spans="2:7" ht="12.75" customHeight="1">
      <c r="B324" s="20"/>
      <c r="C324" s="20"/>
      <c r="D324" s="20"/>
      <c r="E324" s="20"/>
      <c r="F324" s="20"/>
      <c r="G324" s="20"/>
    </row>
    <row r="325" spans="2:7" ht="12.75" customHeight="1">
      <c r="B325" s="20"/>
      <c r="C325" s="20"/>
      <c r="D325" s="20"/>
      <c r="E325" s="20"/>
      <c r="F325" s="20"/>
      <c r="G325" s="20"/>
    </row>
    <row r="326" spans="2:7" ht="12.75" customHeight="1">
      <c r="B326" s="20"/>
      <c r="C326" s="20"/>
      <c r="D326" s="20"/>
      <c r="E326" s="20"/>
      <c r="F326" s="20"/>
      <c r="G326" s="20"/>
    </row>
    <row r="327" spans="2:7" ht="12.75" customHeight="1">
      <c r="B327" s="20"/>
      <c r="C327" s="20"/>
      <c r="D327" s="20"/>
      <c r="E327" s="20"/>
      <c r="F327" s="20"/>
      <c r="G327" s="20"/>
    </row>
    <row r="328" spans="2:7" ht="12.75" customHeight="1">
      <c r="B328" s="20"/>
      <c r="C328" s="20"/>
      <c r="D328" s="20"/>
      <c r="E328" s="20"/>
      <c r="F328" s="20"/>
      <c r="G328" s="20"/>
    </row>
    <row r="329" spans="2:7" ht="12.75" customHeight="1">
      <c r="B329" s="20"/>
      <c r="C329" s="20"/>
      <c r="D329" s="20"/>
      <c r="E329" s="20"/>
      <c r="F329" s="20"/>
      <c r="G329" s="20"/>
    </row>
    <row r="330" spans="2:7" ht="12.75" customHeight="1">
      <c r="B330" s="20"/>
      <c r="C330" s="20"/>
      <c r="D330" s="20"/>
      <c r="E330" s="20"/>
      <c r="F330" s="20"/>
      <c r="G330" s="20"/>
    </row>
    <row r="331" spans="2:7" ht="12.75" customHeight="1">
      <c r="B331" s="20"/>
      <c r="C331" s="20"/>
      <c r="D331" s="20"/>
      <c r="E331" s="20"/>
      <c r="F331" s="20"/>
      <c r="G331" s="20"/>
    </row>
    <row r="332" spans="2:7" ht="12.75" customHeight="1">
      <c r="B332" s="20"/>
      <c r="C332" s="20"/>
      <c r="D332" s="20"/>
      <c r="E332" s="20"/>
      <c r="F332" s="20"/>
      <c r="G332" s="20"/>
    </row>
    <row r="333" spans="2:7" ht="12.75" customHeight="1">
      <c r="B333" s="20"/>
      <c r="C333" s="20"/>
      <c r="D333" s="20"/>
      <c r="E333" s="20"/>
      <c r="F333" s="20"/>
      <c r="G333" s="20"/>
    </row>
    <row r="334" spans="2:7" ht="12.75" customHeight="1">
      <c r="B334" s="20"/>
      <c r="C334" s="20"/>
      <c r="D334" s="20"/>
      <c r="E334" s="20"/>
      <c r="F334" s="20"/>
      <c r="G334" s="20"/>
    </row>
    <row r="335" spans="2:7" ht="12.75" customHeight="1">
      <c r="B335" s="20"/>
      <c r="C335" s="20"/>
      <c r="D335" s="20"/>
      <c r="E335" s="20"/>
      <c r="F335" s="20"/>
      <c r="G335" s="20"/>
    </row>
    <row r="336" spans="2:7" ht="12.75" customHeight="1">
      <c r="B336" s="20"/>
      <c r="C336" s="20"/>
      <c r="D336" s="20"/>
      <c r="E336" s="20"/>
      <c r="F336" s="20"/>
      <c r="G336" s="20"/>
    </row>
    <row r="337" spans="2:7" ht="12.75" customHeight="1">
      <c r="B337" s="20"/>
      <c r="C337" s="20"/>
      <c r="D337" s="20"/>
      <c r="E337" s="20"/>
      <c r="F337" s="20"/>
      <c r="G337" s="20"/>
    </row>
    <row r="338" spans="2:7" ht="12.75" customHeight="1">
      <c r="B338" s="20"/>
      <c r="C338" s="20"/>
      <c r="D338" s="20"/>
      <c r="E338" s="20"/>
      <c r="F338" s="20"/>
      <c r="G338" s="20"/>
    </row>
    <row r="339" spans="2:7" ht="12.75" customHeight="1">
      <c r="B339" s="20"/>
      <c r="C339" s="20"/>
      <c r="D339" s="20"/>
      <c r="E339" s="20"/>
      <c r="F339" s="20"/>
      <c r="G339" s="20"/>
    </row>
    <row r="340" spans="2:7" ht="12.75" customHeight="1">
      <c r="B340" s="20"/>
      <c r="C340" s="20"/>
      <c r="D340" s="20"/>
      <c r="E340" s="20"/>
      <c r="F340" s="20"/>
      <c r="G340" s="20"/>
    </row>
    <row r="341" spans="2:7" ht="12.75" customHeight="1">
      <c r="B341" s="20"/>
      <c r="C341" s="20"/>
      <c r="D341" s="20"/>
      <c r="E341" s="20"/>
      <c r="F341" s="20"/>
      <c r="G341" s="20"/>
    </row>
    <row r="342" spans="2:7" ht="12.75" customHeight="1">
      <c r="B342" s="20"/>
      <c r="C342" s="20"/>
      <c r="D342" s="20"/>
      <c r="E342" s="20"/>
      <c r="F342" s="20"/>
      <c r="G342" s="20"/>
    </row>
    <row r="343" spans="2:7" ht="12.75" customHeight="1">
      <c r="B343" s="20"/>
      <c r="C343" s="20"/>
      <c r="D343" s="20"/>
      <c r="E343" s="20"/>
      <c r="F343" s="20"/>
      <c r="G343" s="20"/>
    </row>
    <row r="344" spans="2:7" ht="12.75" customHeight="1">
      <c r="B344" s="20"/>
      <c r="C344" s="20"/>
      <c r="D344" s="20"/>
      <c r="E344" s="20"/>
      <c r="F344" s="20"/>
      <c r="G344" s="20"/>
    </row>
    <row r="345" spans="2:7" ht="12.75" customHeight="1">
      <c r="B345" s="20"/>
      <c r="C345" s="20"/>
      <c r="D345" s="20"/>
      <c r="E345" s="20"/>
      <c r="F345" s="20"/>
      <c r="G345" s="20"/>
    </row>
    <row r="346" spans="2:7" ht="12.75" customHeight="1">
      <c r="B346" s="20"/>
      <c r="C346" s="20"/>
      <c r="D346" s="20"/>
      <c r="E346" s="20"/>
      <c r="F346" s="20"/>
      <c r="G346" s="20"/>
    </row>
    <row r="347" spans="2:7" ht="12.75" customHeight="1">
      <c r="B347" s="20"/>
      <c r="C347" s="20"/>
      <c r="D347" s="20"/>
      <c r="E347" s="20"/>
      <c r="F347" s="20"/>
      <c r="G347" s="20"/>
    </row>
    <row r="348" spans="2:7" ht="12.75" customHeight="1">
      <c r="B348" s="20"/>
      <c r="C348" s="20"/>
      <c r="D348" s="20"/>
      <c r="E348" s="20"/>
      <c r="F348" s="20"/>
      <c r="G348" s="20"/>
    </row>
    <row r="349" spans="2:7" ht="12.75" customHeight="1">
      <c r="B349" s="20"/>
      <c r="C349" s="20"/>
      <c r="D349" s="20"/>
      <c r="E349" s="20"/>
      <c r="F349" s="20"/>
      <c r="G349" s="20"/>
    </row>
    <row r="350" spans="2:7" ht="12.75" customHeight="1">
      <c r="B350" s="20"/>
      <c r="C350" s="20"/>
      <c r="D350" s="20"/>
      <c r="E350" s="20"/>
      <c r="F350" s="20"/>
      <c r="G350" s="20"/>
    </row>
    <row r="351" spans="2:7" ht="12.75" customHeight="1">
      <c r="B351" s="20"/>
      <c r="C351" s="20"/>
      <c r="D351" s="20"/>
      <c r="E351" s="20"/>
      <c r="F351" s="20"/>
      <c r="G351" s="20"/>
    </row>
    <row r="352" spans="2:7" ht="12.75" customHeight="1">
      <c r="B352" s="20"/>
      <c r="C352" s="20"/>
      <c r="D352" s="20"/>
      <c r="E352" s="20"/>
      <c r="F352" s="20"/>
      <c r="G352" s="20"/>
    </row>
    <row r="353" spans="2:7" ht="12.75" customHeight="1">
      <c r="B353" s="20"/>
      <c r="C353" s="20"/>
      <c r="D353" s="20"/>
      <c r="E353" s="20"/>
      <c r="F353" s="20"/>
      <c r="G353" s="20"/>
    </row>
    <row r="354" spans="2:7" ht="12.75" customHeight="1">
      <c r="B354" s="20"/>
      <c r="C354" s="20"/>
      <c r="D354" s="20"/>
      <c r="E354" s="20"/>
      <c r="F354" s="20"/>
      <c r="G354" s="20"/>
    </row>
    <row r="355" spans="2:7" ht="12.75" customHeight="1">
      <c r="B355" s="20"/>
      <c r="C355" s="20"/>
      <c r="D355" s="20"/>
      <c r="E355" s="20"/>
      <c r="F355" s="20"/>
      <c r="G355" s="20"/>
    </row>
    <row r="356" spans="2:7" ht="12.75" customHeight="1">
      <c r="B356" s="20"/>
      <c r="C356" s="20"/>
      <c r="D356" s="20"/>
      <c r="E356" s="20"/>
      <c r="F356" s="20"/>
      <c r="G356" s="20"/>
    </row>
    <row r="357" spans="2:7" ht="12.75" customHeight="1">
      <c r="B357" s="20"/>
      <c r="C357" s="20"/>
      <c r="D357" s="20"/>
      <c r="E357" s="20"/>
      <c r="F357" s="20"/>
      <c r="G357" s="20"/>
    </row>
    <row r="358" spans="2:7" ht="12.75" customHeight="1">
      <c r="B358" s="20"/>
      <c r="C358" s="20"/>
      <c r="D358" s="20"/>
      <c r="E358" s="20"/>
      <c r="F358" s="20"/>
      <c r="G358" s="20"/>
    </row>
    <row r="359" spans="2:7" ht="12.75" customHeight="1">
      <c r="B359" s="20"/>
      <c r="C359" s="20"/>
      <c r="D359" s="20"/>
      <c r="E359" s="20"/>
      <c r="F359" s="20"/>
      <c r="G359" s="20"/>
    </row>
    <row r="360" spans="2:7" ht="12.75" customHeight="1">
      <c r="B360" s="20"/>
      <c r="C360" s="20"/>
      <c r="D360" s="20"/>
      <c r="E360" s="20"/>
      <c r="F360" s="20"/>
      <c r="G360" s="20"/>
    </row>
    <row r="361" spans="2:7" ht="12.75" customHeight="1">
      <c r="B361" s="20"/>
      <c r="C361" s="20"/>
      <c r="D361" s="20"/>
      <c r="E361" s="20"/>
      <c r="F361" s="20"/>
      <c r="G361" s="20"/>
    </row>
    <row r="362" spans="2:7" ht="12.75" customHeight="1">
      <c r="B362" s="20"/>
      <c r="C362" s="20"/>
      <c r="D362" s="20"/>
      <c r="E362" s="20"/>
      <c r="F362" s="20"/>
      <c r="G362" s="20"/>
    </row>
    <row r="363" spans="2:7" ht="12.75" customHeight="1">
      <c r="B363" s="20"/>
      <c r="C363" s="20"/>
      <c r="D363" s="20"/>
      <c r="E363" s="20"/>
      <c r="F363" s="20"/>
      <c r="G363" s="20"/>
    </row>
    <row r="364" spans="2:7" ht="12.75" customHeight="1">
      <c r="B364" s="20"/>
      <c r="C364" s="20"/>
      <c r="D364" s="20"/>
      <c r="E364" s="20"/>
      <c r="F364" s="20"/>
      <c r="G364" s="20"/>
    </row>
    <row r="365" spans="2:7" ht="12.75" customHeight="1">
      <c r="B365" s="20"/>
      <c r="C365" s="20"/>
      <c r="D365" s="20"/>
      <c r="E365" s="20"/>
      <c r="F365" s="20"/>
      <c r="G365" s="20"/>
    </row>
    <row r="366" spans="2:7" ht="12.75" customHeight="1">
      <c r="B366" s="20"/>
      <c r="C366" s="20"/>
      <c r="D366" s="20"/>
      <c r="E366" s="20"/>
      <c r="F366" s="20"/>
      <c r="G366" s="20"/>
    </row>
    <row r="367" spans="2:7" ht="12.75" customHeight="1">
      <c r="B367" s="20"/>
      <c r="C367" s="20"/>
      <c r="D367" s="20"/>
      <c r="E367" s="20"/>
      <c r="F367" s="20"/>
      <c r="G367" s="20"/>
    </row>
    <row r="368" spans="2:7" ht="12.75" customHeight="1">
      <c r="B368" s="20"/>
      <c r="C368" s="20"/>
      <c r="D368" s="20"/>
      <c r="E368" s="20"/>
      <c r="F368" s="20"/>
      <c r="G368" s="20"/>
    </row>
    <row r="369" spans="2:7" ht="12.75" customHeight="1">
      <c r="B369" s="20"/>
      <c r="C369" s="20"/>
      <c r="D369" s="20"/>
      <c r="E369" s="20"/>
      <c r="F369" s="20"/>
      <c r="G369" s="20"/>
    </row>
    <row r="370" spans="2:7" ht="12.75" customHeight="1">
      <c r="B370" s="20"/>
      <c r="C370" s="20"/>
      <c r="D370" s="20"/>
      <c r="E370" s="20"/>
      <c r="F370" s="20"/>
      <c r="G370" s="20"/>
    </row>
    <row r="371" spans="2:7" ht="12.75" customHeight="1">
      <c r="B371" s="20"/>
      <c r="C371" s="20"/>
      <c r="D371" s="20"/>
      <c r="E371" s="20"/>
      <c r="F371" s="20"/>
      <c r="G371" s="20"/>
    </row>
    <row r="372" spans="2:7" ht="12.75" customHeight="1">
      <c r="B372" s="20"/>
      <c r="C372" s="20"/>
      <c r="D372" s="20"/>
      <c r="E372" s="20"/>
      <c r="F372" s="20"/>
      <c r="G372" s="20"/>
    </row>
    <row r="373" spans="2:7" ht="12.75" customHeight="1">
      <c r="B373" s="20"/>
      <c r="C373" s="20"/>
      <c r="D373" s="20"/>
      <c r="E373" s="20"/>
      <c r="F373" s="20"/>
      <c r="G373" s="20"/>
    </row>
    <row r="374" spans="2:7" ht="12.75" customHeight="1">
      <c r="B374" s="20"/>
      <c r="C374" s="20"/>
      <c r="D374" s="20"/>
      <c r="E374" s="20"/>
      <c r="F374" s="20"/>
      <c r="G374" s="20"/>
    </row>
    <row r="375" spans="2:7" ht="12.75" customHeight="1">
      <c r="B375" s="20"/>
      <c r="C375" s="20"/>
      <c r="D375" s="20"/>
      <c r="E375" s="20"/>
      <c r="F375" s="20"/>
      <c r="G375" s="20"/>
    </row>
    <row r="376" spans="2:7" ht="12.75" customHeight="1">
      <c r="B376" s="20"/>
      <c r="C376" s="20"/>
      <c r="D376" s="20"/>
      <c r="E376" s="20"/>
      <c r="F376" s="20"/>
      <c r="G376" s="20"/>
    </row>
    <row r="377" spans="2:7" ht="12.75" customHeight="1">
      <c r="B377" s="20"/>
      <c r="C377" s="20"/>
      <c r="D377" s="20"/>
      <c r="E377" s="20"/>
      <c r="F377" s="20"/>
      <c r="G377" s="20"/>
    </row>
    <row r="378" spans="2:7" ht="12.75" customHeight="1">
      <c r="B378" s="20"/>
      <c r="C378" s="20"/>
      <c r="D378" s="20"/>
      <c r="E378" s="20"/>
      <c r="F378" s="20"/>
      <c r="G378" s="20"/>
    </row>
    <row r="379" spans="2:7" ht="12.75" customHeight="1">
      <c r="B379" s="20"/>
      <c r="C379" s="20"/>
      <c r="D379" s="20"/>
      <c r="E379" s="20"/>
      <c r="F379" s="20"/>
      <c r="G379" s="20"/>
    </row>
    <row r="380" spans="2:7" ht="12.75" customHeight="1">
      <c r="B380" s="20"/>
      <c r="C380" s="20"/>
      <c r="D380" s="20"/>
      <c r="E380" s="20"/>
      <c r="F380" s="20"/>
      <c r="G380" s="20"/>
    </row>
    <row r="381" spans="2:7" ht="12.75" customHeight="1">
      <c r="B381" s="20"/>
      <c r="C381" s="20"/>
      <c r="D381" s="20"/>
      <c r="E381" s="20"/>
      <c r="F381" s="20"/>
      <c r="G381" s="20"/>
    </row>
    <row r="382" spans="2:7" ht="12.75" customHeight="1">
      <c r="B382" s="20"/>
      <c r="C382" s="20"/>
      <c r="D382" s="20"/>
      <c r="E382" s="20"/>
      <c r="F382" s="20"/>
      <c r="G382" s="20"/>
    </row>
    <row r="383" spans="2:7" ht="12.75" customHeight="1">
      <c r="B383" s="20"/>
      <c r="C383" s="20"/>
      <c r="D383" s="20"/>
      <c r="E383" s="20"/>
      <c r="F383" s="20"/>
      <c r="G383" s="20"/>
    </row>
    <row r="384" spans="2:7" ht="12.75" customHeight="1">
      <c r="B384" s="20"/>
      <c r="C384" s="20"/>
      <c r="D384" s="20"/>
      <c r="E384" s="20"/>
      <c r="F384" s="20"/>
      <c r="G384" s="20"/>
    </row>
    <row r="385" spans="2:7" ht="12.75" customHeight="1">
      <c r="B385" s="20"/>
      <c r="C385" s="20"/>
      <c r="D385" s="20"/>
      <c r="E385" s="20"/>
      <c r="F385" s="20"/>
      <c r="G385" s="20"/>
    </row>
    <row r="386" spans="2:7" ht="12.75" customHeight="1">
      <c r="B386" s="20"/>
      <c r="C386" s="20"/>
      <c r="D386" s="20"/>
      <c r="E386" s="20"/>
      <c r="F386" s="20"/>
      <c r="G386" s="20"/>
    </row>
    <row r="387" spans="2:7" ht="12.75" customHeight="1">
      <c r="B387" s="20"/>
      <c r="C387" s="20"/>
      <c r="D387" s="20"/>
      <c r="E387" s="20"/>
      <c r="F387" s="20"/>
      <c r="G387" s="20"/>
    </row>
    <row r="388" spans="2:7" ht="12.75" customHeight="1">
      <c r="B388" s="20"/>
      <c r="C388" s="20"/>
      <c r="D388" s="20"/>
      <c r="E388" s="20"/>
      <c r="F388" s="20"/>
      <c r="G388" s="20"/>
    </row>
    <row r="389" spans="2:7" ht="12.75" customHeight="1">
      <c r="B389" s="20"/>
      <c r="C389" s="20"/>
      <c r="D389" s="20"/>
      <c r="E389" s="20"/>
      <c r="F389" s="20"/>
      <c r="G389" s="20"/>
    </row>
    <row r="390" spans="2:7" ht="12.75" customHeight="1">
      <c r="B390" s="20"/>
      <c r="C390" s="20"/>
      <c r="D390" s="20"/>
      <c r="E390" s="20"/>
      <c r="F390" s="20"/>
      <c r="G390" s="20"/>
    </row>
    <row r="391" spans="2:7" ht="12.75" customHeight="1">
      <c r="B391" s="20"/>
      <c r="C391" s="20"/>
      <c r="D391" s="20"/>
      <c r="E391" s="20"/>
      <c r="F391" s="20"/>
      <c r="G391" s="20"/>
    </row>
    <row r="392" spans="2:7" ht="12.75" customHeight="1">
      <c r="B392" s="20"/>
      <c r="C392" s="20"/>
      <c r="D392" s="20"/>
      <c r="E392" s="20"/>
      <c r="F392" s="20"/>
      <c r="G392" s="20"/>
    </row>
    <row r="393" spans="2:7" ht="12.75" customHeight="1">
      <c r="B393" s="20"/>
      <c r="C393" s="20"/>
      <c r="D393" s="20"/>
      <c r="E393" s="20"/>
      <c r="F393" s="20"/>
      <c r="G393" s="20"/>
    </row>
    <row r="394" spans="2:7" ht="12.75" customHeight="1">
      <c r="B394" s="20"/>
      <c r="C394" s="20"/>
      <c r="D394" s="20"/>
      <c r="E394" s="20"/>
      <c r="F394" s="20"/>
      <c r="G394" s="20"/>
    </row>
    <row r="395" spans="2:7" ht="12.75" customHeight="1">
      <c r="B395" s="20"/>
      <c r="C395" s="20"/>
      <c r="D395" s="20"/>
      <c r="E395" s="20"/>
      <c r="F395" s="20"/>
      <c r="G395" s="20"/>
    </row>
    <row r="396" spans="2:7" ht="12.75" customHeight="1">
      <c r="B396" s="20"/>
      <c r="C396" s="20"/>
      <c r="D396" s="20"/>
      <c r="E396" s="20"/>
      <c r="F396" s="20"/>
      <c r="G396" s="20"/>
    </row>
    <row r="397" spans="2:7" ht="12.75" customHeight="1">
      <c r="B397" s="20"/>
      <c r="C397" s="20"/>
      <c r="D397" s="20"/>
      <c r="E397" s="20"/>
      <c r="F397" s="20"/>
      <c r="G397" s="20"/>
    </row>
    <row r="398" spans="2:7" ht="12.75" customHeight="1">
      <c r="B398" s="20"/>
      <c r="C398" s="20"/>
      <c r="D398" s="20"/>
      <c r="E398" s="20"/>
      <c r="F398" s="20"/>
      <c r="G398" s="20"/>
    </row>
    <row r="399" spans="2:7" ht="12.75" customHeight="1">
      <c r="B399" s="20"/>
      <c r="C399" s="20"/>
      <c r="D399" s="20"/>
      <c r="E399" s="20"/>
      <c r="F399" s="20"/>
      <c r="G399" s="20"/>
    </row>
    <row r="400" spans="2:7" ht="12.75" customHeight="1">
      <c r="B400" s="20"/>
      <c r="C400" s="20"/>
      <c r="D400" s="20"/>
      <c r="E400" s="20"/>
      <c r="F400" s="20"/>
      <c r="G400" s="20"/>
    </row>
    <row r="401" spans="2:7" ht="12.75" customHeight="1">
      <c r="B401" s="20"/>
      <c r="C401" s="20"/>
      <c r="D401" s="20"/>
      <c r="E401" s="20"/>
      <c r="F401" s="20"/>
      <c r="G401" s="20"/>
    </row>
    <row r="402" spans="2:7" ht="12.75" customHeight="1">
      <c r="B402" s="20"/>
      <c r="C402" s="20"/>
      <c r="D402" s="20"/>
      <c r="E402" s="20"/>
      <c r="F402" s="20"/>
      <c r="G402" s="20"/>
    </row>
    <row r="403" spans="2:7" ht="12.75" customHeight="1">
      <c r="B403" s="20"/>
      <c r="C403" s="20"/>
      <c r="D403" s="20"/>
      <c r="E403" s="20"/>
      <c r="F403" s="20"/>
      <c r="G403" s="20"/>
    </row>
    <row r="404" spans="2:7" ht="12.75" customHeight="1">
      <c r="B404" s="20"/>
      <c r="C404" s="20"/>
      <c r="D404" s="20"/>
      <c r="E404" s="20"/>
      <c r="F404" s="20"/>
      <c r="G404" s="20"/>
    </row>
    <row r="405" spans="2:7" ht="12.75" customHeight="1">
      <c r="B405" s="20"/>
      <c r="C405" s="20"/>
      <c r="D405" s="20"/>
      <c r="E405" s="20"/>
      <c r="F405" s="20"/>
      <c r="G405" s="20"/>
    </row>
    <row r="406" spans="2:7" ht="12.75" customHeight="1">
      <c r="B406" s="20"/>
      <c r="C406" s="20"/>
      <c r="D406" s="20"/>
      <c r="E406" s="20"/>
      <c r="F406" s="20"/>
      <c r="G406" s="20"/>
    </row>
    <row r="407" spans="2:7" ht="12.75" customHeight="1">
      <c r="B407" s="20"/>
      <c r="C407" s="20"/>
      <c r="D407" s="20"/>
      <c r="E407" s="20"/>
      <c r="F407" s="20"/>
      <c r="G407" s="20"/>
    </row>
    <row r="408" spans="2:7" ht="12.75" customHeight="1">
      <c r="B408" s="20"/>
      <c r="C408" s="20"/>
      <c r="D408" s="20"/>
      <c r="E408" s="20"/>
      <c r="F408" s="20"/>
      <c r="G408" s="20"/>
    </row>
    <row r="409" spans="2:7" ht="12.75" customHeight="1">
      <c r="B409" s="20"/>
      <c r="C409" s="20"/>
      <c r="D409" s="20"/>
      <c r="E409" s="20"/>
      <c r="F409" s="20"/>
      <c r="G409" s="20"/>
    </row>
    <row r="410" spans="2:7" ht="12.75" customHeight="1">
      <c r="B410" s="20"/>
      <c r="C410" s="20"/>
      <c r="D410" s="20"/>
      <c r="E410" s="20"/>
      <c r="F410" s="20"/>
      <c r="G410" s="20"/>
    </row>
    <row r="411" spans="2:7" ht="12.75" customHeight="1">
      <c r="B411" s="20"/>
      <c r="C411" s="20"/>
      <c r="D411" s="20"/>
      <c r="E411" s="20"/>
      <c r="F411" s="20"/>
      <c r="G411" s="20"/>
    </row>
    <row r="412" spans="2:7" ht="12.75" customHeight="1">
      <c r="B412" s="20"/>
      <c r="C412" s="20"/>
      <c r="D412" s="20"/>
      <c r="E412" s="20"/>
      <c r="F412" s="20"/>
      <c r="G412" s="20"/>
    </row>
    <row r="413" spans="2:7" ht="12.75" customHeight="1">
      <c r="B413" s="20"/>
      <c r="C413" s="20"/>
      <c r="D413" s="20"/>
      <c r="E413" s="20"/>
      <c r="F413" s="20"/>
      <c r="G413" s="20"/>
    </row>
    <row r="414" spans="2:7" ht="12.75" customHeight="1">
      <c r="B414" s="20"/>
      <c r="C414" s="20"/>
      <c r="D414" s="20"/>
      <c r="E414" s="20"/>
      <c r="F414" s="20"/>
      <c r="G414" s="20"/>
    </row>
    <row r="415" spans="2:7" ht="12.75" customHeight="1">
      <c r="B415" s="20"/>
      <c r="C415" s="20"/>
      <c r="D415" s="20"/>
      <c r="E415" s="20"/>
      <c r="F415" s="20"/>
      <c r="G415" s="20"/>
    </row>
    <row r="416" spans="2:7" ht="12.75" customHeight="1">
      <c r="B416" s="20"/>
      <c r="C416" s="20"/>
      <c r="D416" s="20"/>
      <c r="E416" s="20"/>
      <c r="F416" s="20"/>
      <c r="G416" s="20"/>
    </row>
    <row r="417" spans="2:7" ht="12.75" customHeight="1">
      <c r="B417" s="20"/>
      <c r="C417" s="20"/>
      <c r="D417" s="20"/>
      <c r="E417" s="20"/>
      <c r="F417" s="20"/>
      <c r="G417" s="20"/>
    </row>
    <row r="418" spans="2:7" ht="12.75" customHeight="1">
      <c r="B418" s="20"/>
      <c r="C418" s="20"/>
      <c r="D418" s="20"/>
      <c r="E418" s="20"/>
      <c r="F418" s="20"/>
      <c r="G418" s="20"/>
    </row>
    <row r="419" spans="2:7" ht="12.75" customHeight="1">
      <c r="B419" s="20"/>
      <c r="C419" s="20"/>
      <c r="D419" s="20"/>
      <c r="E419" s="20"/>
      <c r="F419" s="20"/>
      <c r="G419" s="20"/>
    </row>
    <row r="420" spans="2:7" ht="12.75" customHeight="1">
      <c r="B420" s="20"/>
      <c r="C420" s="20"/>
      <c r="D420" s="20"/>
      <c r="E420" s="20"/>
      <c r="F420" s="20"/>
      <c r="G420" s="20"/>
    </row>
    <row r="421" spans="2:7" ht="12.75" customHeight="1">
      <c r="B421" s="20"/>
      <c r="C421" s="20"/>
      <c r="D421" s="20"/>
      <c r="E421" s="20"/>
      <c r="F421" s="20"/>
      <c r="G421" s="20"/>
    </row>
    <row r="422" spans="2:7" ht="12.75" customHeight="1">
      <c r="B422" s="20"/>
      <c r="C422" s="20"/>
      <c r="D422" s="20"/>
      <c r="E422" s="20"/>
      <c r="F422" s="20"/>
      <c r="G422" s="20"/>
    </row>
    <row r="423" spans="2:7" ht="12.75" customHeight="1">
      <c r="B423" s="20"/>
      <c r="C423" s="20"/>
      <c r="D423" s="20"/>
      <c r="E423" s="20"/>
      <c r="F423" s="20"/>
      <c r="G423" s="20"/>
    </row>
    <row r="424" spans="2:7" ht="12.75" customHeight="1">
      <c r="B424" s="20"/>
      <c r="C424" s="20"/>
      <c r="D424" s="20"/>
      <c r="E424" s="20"/>
      <c r="F424" s="20"/>
      <c r="G424" s="20"/>
    </row>
    <row r="425" spans="2:7" ht="12.75" customHeight="1">
      <c r="B425" s="20"/>
      <c r="C425" s="20"/>
      <c r="D425" s="20"/>
      <c r="E425" s="20"/>
      <c r="F425" s="20"/>
      <c r="G425" s="20"/>
    </row>
    <row r="426" spans="2:7" ht="12.75" customHeight="1">
      <c r="B426" s="20"/>
      <c r="C426" s="20"/>
      <c r="D426" s="20"/>
      <c r="E426" s="20"/>
      <c r="F426" s="20"/>
      <c r="G426" s="20"/>
    </row>
    <row r="427" spans="2:7" ht="12.75" customHeight="1">
      <c r="B427" s="20"/>
      <c r="C427" s="20"/>
      <c r="D427" s="20"/>
      <c r="E427" s="20"/>
      <c r="F427" s="20"/>
      <c r="G427" s="20"/>
    </row>
    <row r="428" spans="2:7" ht="12.75" customHeight="1">
      <c r="B428" s="20"/>
      <c r="C428" s="20"/>
      <c r="D428" s="20"/>
      <c r="E428" s="20"/>
      <c r="F428" s="20"/>
      <c r="G428" s="20"/>
    </row>
    <row r="429" spans="2:7" ht="12.75" customHeight="1">
      <c r="B429" s="20"/>
      <c r="C429" s="20"/>
      <c r="D429" s="20"/>
      <c r="E429" s="20"/>
      <c r="F429" s="20"/>
      <c r="G429" s="20"/>
    </row>
    <row r="430" spans="2:7" ht="12.75" customHeight="1">
      <c r="B430" s="20"/>
      <c r="C430" s="20"/>
      <c r="D430" s="20"/>
      <c r="E430" s="20"/>
      <c r="F430" s="20"/>
      <c r="G430" s="20"/>
    </row>
    <row r="431" spans="2:7" ht="12.75" customHeight="1">
      <c r="B431" s="20"/>
      <c r="C431" s="20"/>
      <c r="D431" s="20"/>
      <c r="E431" s="20"/>
      <c r="F431" s="20"/>
      <c r="G431" s="20"/>
    </row>
    <row r="432" spans="2:7" ht="12.75" customHeight="1">
      <c r="B432" s="20"/>
      <c r="C432" s="20"/>
      <c r="D432" s="20"/>
      <c r="E432" s="20"/>
      <c r="F432" s="20"/>
      <c r="G432" s="20"/>
    </row>
    <row r="433" spans="2:7" ht="12.75" customHeight="1">
      <c r="B433" s="20"/>
      <c r="C433" s="20"/>
      <c r="D433" s="20"/>
      <c r="E433" s="20"/>
      <c r="F433" s="20"/>
      <c r="G433" s="20"/>
    </row>
    <row r="434" spans="2:7" ht="12.75" customHeight="1">
      <c r="B434" s="20"/>
      <c r="C434" s="20"/>
      <c r="D434" s="20"/>
      <c r="E434" s="20"/>
      <c r="F434" s="20"/>
      <c r="G434" s="20"/>
    </row>
    <row r="435" spans="2:7" ht="12.75" customHeight="1">
      <c r="B435" s="20"/>
      <c r="C435" s="20"/>
      <c r="D435" s="20"/>
      <c r="E435" s="20"/>
      <c r="F435" s="20"/>
      <c r="G435" s="20"/>
    </row>
    <row r="436" spans="2:7" ht="12.75" customHeight="1">
      <c r="B436" s="20"/>
      <c r="C436" s="20"/>
      <c r="D436" s="20"/>
      <c r="E436" s="20"/>
      <c r="F436" s="20"/>
      <c r="G436" s="20"/>
    </row>
    <row r="437" spans="2:7" ht="12.75" customHeight="1">
      <c r="B437" s="20"/>
      <c r="C437" s="20"/>
      <c r="D437" s="20"/>
      <c r="E437" s="20"/>
      <c r="F437" s="20"/>
      <c r="G437" s="20"/>
    </row>
    <row r="438" spans="2:7" ht="12.75" customHeight="1">
      <c r="B438" s="20"/>
      <c r="C438" s="20"/>
      <c r="D438" s="20"/>
      <c r="E438" s="20"/>
      <c r="F438" s="20"/>
      <c r="G438" s="20"/>
    </row>
    <row r="439" spans="2:7" ht="12.75" customHeight="1">
      <c r="B439" s="20"/>
      <c r="C439" s="20"/>
      <c r="D439" s="20"/>
      <c r="E439" s="20"/>
      <c r="F439" s="20"/>
      <c r="G439" s="20"/>
    </row>
    <row r="440" spans="2:7" ht="12.75" customHeight="1">
      <c r="B440" s="20"/>
      <c r="C440" s="20"/>
      <c r="D440" s="20"/>
      <c r="E440" s="20"/>
      <c r="F440" s="20"/>
      <c r="G440" s="20"/>
    </row>
    <row r="441" spans="2:7" ht="12.75" customHeight="1">
      <c r="B441" s="20"/>
      <c r="C441" s="20"/>
      <c r="D441" s="20"/>
      <c r="E441" s="20"/>
      <c r="F441" s="20"/>
      <c r="G441" s="20"/>
    </row>
    <row r="442" spans="2:7" ht="12.75" customHeight="1">
      <c r="B442" s="20"/>
      <c r="C442" s="20"/>
      <c r="D442" s="20"/>
      <c r="E442" s="20"/>
      <c r="F442" s="20"/>
      <c r="G442" s="20"/>
    </row>
    <row r="443" spans="2:7" ht="12.75" customHeight="1">
      <c r="B443" s="20"/>
      <c r="C443" s="20"/>
      <c r="D443" s="20"/>
      <c r="E443" s="20"/>
      <c r="F443" s="20"/>
      <c r="G443" s="20"/>
    </row>
    <row r="444" spans="2:7" ht="12.75" customHeight="1">
      <c r="B444" s="20"/>
      <c r="C444" s="20"/>
      <c r="D444" s="20"/>
      <c r="E444" s="20"/>
      <c r="F444" s="20"/>
      <c r="G444" s="20"/>
    </row>
    <row r="445" spans="2:7" ht="12.75" customHeight="1">
      <c r="B445" s="20"/>
      <c r="C445" s="20"/>
      <c r="D445" s="20"/>
      <c r="E445" s="20"/>
      <c r="F445" s="20"/>
      <c r="G445" s="20"/>
    </row>
    <row r="446" spans="2:7" ht="12.75" customHeight="1">
      <c r="B446" s="20"/>
      <c r="C446" s="20"/>
      <c r="D446" s="20"/>
      <c r="E446" s="20"/>
      <c r="F446" s="20"/>
      <c r="G446" s="20"/>
    </row>
    <row r="447" spans="2:7" ht="12.75" customHeight="1">
      <c r="B447" s="20"/>
      <c r="C447" s="20"/>
      <c r="D447" s="20"/>
      <c r="E447" s="20"/>
      <c r="F447" s="20"/>
      <c r="G447" s="20"/>
    </row>
    <row r="448" spans="2:7" ht="12.75" customHeight="1">
      <c r="B448" s="20"/>
      <c r="C448" s="20"/>
      <c r="D448" s="20"/>
      <c r="E448" s="20"/>
      <c r="F448" s="20"/>
      <c r="G448" s="20"/>
    </row>
    <row r="449" spans="2:7" ht="12.75" customHeight="1">
      <c r="B449" s="20"/>
      <c r="C449" s="20"/>
      <c r="D449" s="20"/>
      <c r="E449" s="20"/>
      <c r="F449" s="20"/>
      <c r="G449" s="20"/>
    </row>
    <row r="450" spans="2:7" ht="12.75" customHeight="1">
      <c r="B450" s="20"/>
      <c r="C450" s="20"/>
      <c r="D450" s="20"/>
      <c r="E450" s="20"/>
      <c r="F450" s="20"/>
      <c r="G450" s="20"/>
    </row>
    <row r="451" spans="2:7" ht="12.75" customHeight="1">
      <c r="B451" s="20"/>
      <c r="C451" s="20"/>
      <c r="D451" s="20"/>
      <c r="E451" s="20"/>
      <c r="F451" s="20"/>
      <c r="G451" s="20"/>
    </row>
    <row r="452" spans="2:7" ht="12.75" customHeight="1">
      <c r="B452" s="20"/>
      <c r="C452" s="20"/>
      <c r="D452" s="20"/>
      <c r="E452" s="20"/>
      <c r="F452" s="20"/>
      <c r="G452" s="20"/>
    </row>
    <row r="453" spans="2:7" ht="12.75" customHeight="1">
      <c r="B453" s="20"/>
      <c r="C453" s="20"/>
      <c r="D453" s="20"/>
      <c r="E453" s="20"/>
      <c r="F453" s="20"/>
      <c r="G453" s="20"/>
    </row>
    <row r="454" spans="2:7" ht="12.75" customHeight="1">
      <c r="B454" s="20"/>
      <c r="C454" s="20"/>
      <c r="D454" s="20"/>
      <c r="E454" s="20"/>
      <c r="F454" s="20"/>
      <c r="G454" s="20"/>
    </row>
    <row r="455" spans="2:7" ht="12.75" customHeight="1">
      <c r="B455" s="20"/>
      <c r="C455" s="20"/>
      <c r="D455" s="20"/>
      <c r="E455" s="20"/>
      <c r="F455" s="20"/>
      <c r="G455" s="20"/>
    </row>
    <row r="456" spans="2:7" ht="12.75" customHeight="1">
      <c r="B456" s="20"/>
      <c r="C456" s="20"/>
      <c r="D456" s="20"/>
      <c r="E456" s="20"/>
      <c r="F456" s="20"/>
      <c r="G456" s="20"/>
    </row>
    <row r="457" spans="2:7" ht="12.75" customHeight="1">
      <c r="B457" s="20"/>
      <c r="C457" s="20"/>
      <c r="D457" s="20"/>
      <c r="E457" s="20"/>
      <c r="F457" s="20"/>
      <c r="G457" s="20"/>
    </row>
    <row r="458" spans="2:7" ht="12.75" customHeight="1">
      <c r="B458" s="20"/>
      <c r="C458" s="20"/>
      <c r="D458" s="20"/>
      <c r="E458" s="20"/>
      <c r="F458" s="20"/>
      <c r="G458" s="20"/>
    </row>
    <row r="459" spans="2:7" ht="12.75" customHeight="1">
      <c r="B459" s="20"/>
      <c r="C459" s="20"/>
      <c r="D459" s="20"/>
      <c r="E459" s="20"/>
      <c r="F459" s="20"/>
      <c r="G459" s="20"/>
    </row>
    <row r="460" spans="2:7" ht="12.75" customHeight="1">
      <c r="B460" s="20"/>
      <c r="C460" s="20"/>
      <c r="D460" s="20"/>
      <c r="E460" s="20"/>
      <c r="F460" s="20"/>
      <c r="G460" s="20"/>
    </row>
    <row r="461" spans="2:7" ht="12.75" customHeight="1">
      <c r="B461" s="20"/>
      <c r="C461" s="20"/>
      <c r="D461" s="20"/>
      <c r="E461" s="20"/>
      <c r="F461" s="20"/>
      <c r="G461" s="20"/>
    </row>
    <row r="462" spans="2:7" ht="12.75" customHeight="1">
      <c r="B462" s="20"/>
      <c r="C462" s="20"/>
      <c r="D462" s="20"/>
      <c r="E462" s="20"/>
      <c r="F462" s="20"/>
      <c r="G462" s="20"/>
    </row>
    <row r="463" spans="2:7" ht="12.75" customHeight="1">
      <c r="B463" s="20"/>
      <c r="C463" s="20"/>
      <c r="D463" s="20"/>
      <c r="E463" s="20"/>
      <c r="F463" s="20"/>
      <c r="G463" s="20"/>
    </row>
    <row r="464" spans="2:7" ht="12.75" customHeight="1">
      <c r="B464" s="20"/>
      <c r="C464" s="20"/>
      <c r="D464" s="20"/>
      <c r="E464" s="20"/>
      <c r="F464" s="20"/>
      <c r="G464" s="20"/>
    </row>
    <row r="465" spans="2:7" ht="12.75" customHeight="1">
      <c r="B465" s="20"/>
      <c r="C465" s="20"/>
      <c r="D465" s="20"/>
      <c r="E465" s="20"/>
      <c r="F465" s="20"/>
      <c r="G465" s="20"/>
    </row>
    <row r="466" spans="2:7" ht="12.75" customHeight="1">
      <c r="B466" s="20"/>
      <c r="C466" s="20"/>
      <c r="D466" s="20"/>
      <c r="E466" s="20"/>
      <c r="F466" s="20"/>
      <c r="G466" s="20"/>
    </row>
    <row r="467" spans="2:7" ht="12.75" customHeight="1">
      <c r="B467" s="20"/>
      <c r="C467" s="20"/>
      <c r="D467" s="20"/>
      <c r="E467" s="20"/>
      <c r="F467" s="20"/>
      <c r="G467" s="20"/>
    </row>
    <row r="468" spans="2:7" ht="12.75" customHeight="1">
      <c r="B468" s="20"/>
      <c r="C468" s="20"/>
      <c r="D468" s="20"/>
      <c r="E468" s="20"/>
      <c r="F468" s="20"/>
      <c r="G468" s="20"/>
    </row>
    <row r="469" spans="2:7" ht="12.75" customHeight="1">
      <c r="B469" s="20"/>
      <c r="C469" s="20"/>
      <c r="D469" s="20"/>
      <c r="E469" s="20"/>
      <c r="F469" s="20"/>
      <c r="G469" s="20"/>
    </row>
    <row r="470" spans="2:7" ht="12.75" customHeight="1">
      <c r="B470" s="20"/>
      <c r="C470" s="20"/>
      <c r="D470" s="20"/>
      <c r="E470" s="20"/>
      <c r="F470" s="20"/>
      <c r="G470" s="20"/>
    </row>
    <row r="471" spans="2:7" ht="12.75" customHeight="1">
      <c r="B471" s="20"/>
      <c r="C471" s="20"/>
      <c r="D471" s="20"/>
      <c r="E471" s="20"/>
      <c r="F471" s="20"/>
      <c r="G471" s="20"/>
    </row>
    <row r="472" spans="2:7" ht="12.75" customHeight="1">
      <c r="B472" s="20"/>
      <c r="C472" s="20"/>
      <c r="D472" s="20"/>
      <c r="E472" s="20"/>
      <c r="F472" s="20"/>
      <c r="G472" s="20"/>
    </row>
    <row r="473" spans="2:7" ht="12.75" customHeight="1">
      <c r="B473" s="20"/>
      <c r="C473" s="20"/>
      <c r="D473" s="20"/>
      <c r="E473" s="20"/>
      <c r="F473" s="20"/>
      <c r="G473" s="20"/>
    </row>
    <row r="474" spans="2:7" ht="12.75" customHeight="1">
      <c r="B474" s="20"/>
      <c r="C474" s="20"/>
      <c r="D474" s="20"/>
      <c r="E474" s="20"/>
      <c r="F474" s="20"/>
      <c r="G474" s="20"/>
    </row>
    <row r="475" spans="2:7" ht="12.75" customHeight="1">
      <c r="B475" s="20"/>
      <c r="C475" s="20"/>
      <c r="D475" s="20"/>
      <c r="E475" s="20"/>
      <c r="F475" s="20"/>
      <c r="G475" s="20"/>
    </row>
    <row r="476" spans="2:7" ht="12.75" customHeight="1">
      <c r="B476" s="20"/>
      <c r="C476" s="20"/>
      <c r="D476" s="20"/>
      <c r="E476" s="20"/>
      <c r="F476" s="20"/>
      <c r="G476" s="20"/>
    </row>
    <row r="477" spans="2:7" ht="12.75" customHeight="1">
      <c r="B477" s="20"/>
      <c r="C477" s="20"/>
      <c r="D477" s="20"/>
      <c r="E477" s="20"/>
      <c r="F477" s="20"/>
      <c r="G477" s="20"/>
    </row>
    <row r="478" spans="2:7" ht="12.75" customHeight="1">
      <c r="B478" s="20"/>
      <c r="C478" s="20"/>
      <c r="D478" s="20"/>
      <c r="E478" s="20"/>
      <c r="F478" s="20"/>
      <c r="G478" s="20"/>
    </row>
    <row r="479" spans="2:7" ht="12.75" customHeight="1">
      <c r="B479" s="20"/>
      <c r="C479" s="20"/>
      <c r="D479" s="20"/>
      <c r="E479" s="20"/>
      <c r="F479" s="20"/>
      <c r="G479" s="20"/>
    </row>
    <row r="480" spans="2:7" ht="12.75" customHeight="1">
      <c r="B480" s="20"/>
      <c r="C480" s="20"/>
      <c r="D480" s="20"/>
      <c r="E480" s="20"/>
      <c r="F480" s="20"/>
      <c r="G480" s="20"/>
    </row>
    <row r="481" spans="2:7" ht="12.75" customHeight="1">
      <c r="B481" s="20"/>
      <c r="C481" s="20"/>
      <c r="D481" s="20"/>
      <c r="E481" s="20"/>
      <c r="F481" s="20"/>
      <c r="G481" s="20"/>
    </row>
    <row r="482" spans="2:7" ht="12.75" customHeight="1">
      <c r="B482" s="20"/>
      <c r="C482" s="20"/>
      <c r="D482" s="20"/>
      <c r="E482" s="20"/>
      <c r="F482" s="20"/>
      <c r="G482" s="20"/>
    </row>
    <row r="483" spans="2:7" ht="12.75" customHeight="1">
      <c r="B483" s="20"/>
      <c r="C483" s="20"/>
      <c r="D483" s="20"/>
      <c r="E483" s="20"/>
      <c r="F483" s="20"/>
      <c r="G483" s="20"/>
    </row>
    <row r="484" spans="2:7" ht="12.75" customHeight="1">
      <c r="B484" s="20"/>
      <c r="C484" s="20"/>
      <c r="D484" s="20"/>
      <c r="E484" s="20"/>
      <c r="F484" s="20"/>
      <c r="G484" s="20"/>
    </row>
    <row r="485" spans="2:7" ht="12.75" customHeight="1">
      <c r="B485" s="20"/>
      <c r="C485" s="20"/>
      <c r="D485" s="20"/>
      <c r="E485" s="20"/>
      <c r="F485" s="20"/>
      <c r="G485" s="20"/>
    </row>
    <row r="486" spans="2:7" ht="12.75" customHeight="1">
      <c r="B486" s="20"/>
      <c r="C486" s="20"/>
      <c r="D486" s="20"/>
      <c r="E486" s="20"/>
      <c r="F486" s="20"/>
      <c r="G486" s="20"/>
    </row>
    <row r="487" spans="2:7" ht="12.75" customHeight="1">
      <c r="B487" s="20"/>
      <c r="C487" s="20"/>
      <c r="D487" s="20"/>
      <c r="E487" s="20"/>
      <c r="F487" s="20"/>
      <c r="G487" s="20"/>
    </row>
    <row r="488" spans="2:7" ht="12.75" customHeight="1">
      <c r="B488" s="20"/>
      <c r="C488" s="20"/>
      <c r="D488" s="20"/>
      <c r="E488" s="20"/>
      <c r="F488" s="20"/>
      <c r="G488" s="20"/>
    </row>
    <row r="489" spans="2:7" ht="12.75" customHeight="1">
      <c r="B489" s="20"/>
      <c r="C489" s="20"/>
      <c r="D489" s="20"/>
      <c r="E489" s="20"/>
      <c r="F489" s="20"/>
      <c r="G489" s="20"/>
    </row>
    <row r="490" spans="2:7" ht="12.75" customHeight="1">
      <c r="B490" s="20"/>
      <c r="C490" s="20"/>
      <c r="D490" s="20"/>
      <c r="E490" s="20"/>
      <c r="F490" s="20"/>
      <c r="G490" s="20"/>
    </row>
    <row r="491" spans="2:7" ht="12.75" customHeight="1">
      <c r="B491" s="20"/>
      <c r="C491" s="20"/>
      <c r="D491" s="20"/>
      <c r="E491" s="20"/>
      <c r="F491" s="20"/>
      <c r="G491" s="20"/>
    </row>
    <row r="492" spans="2:7" ht="12.75" customHeight="1">
      <c r="B492" s="20"/>
      <c r="C492" s="20"/>
      <c r="D492" s="20"/>
      <c r="E492" s="20"/>
      <c r="F492" s="20"/>
      <c r="G492" s="20"/>
    </row>
    <row r="493" spans="2:7" ht="12.75" customHeight="1">
      <c r="B493" s="20"/>
      <c r="C493" s="20"/>
      <c r="D493" s="20"/>
      <c r="E493" s="20"/>
      <c r="F493" s="20"/>
      <c r="G493" s="20"/>
    </row>
    <row r="494" spans="2:7" ht="12.75" customHeight="1">
      <c r="B494" s="20"/>
      <c r="C494" s="20"/>
      <c r="D494" s="20"/>
      <c r="E494" s="20"/>
      <c r="F494" s="20"/>
      <c r="G494" s="20"/>
    </row>
    <row r="495" spans="2:7" ht="12.75" customHeight="1">
      <c r="B495" s="20"/>
      <c r="C495" s="20"/>
      <c r="D495" s="20"/>
      <c r="E495" s="20"/>
      <c r="F495" s="20"/>
      <c r="G495" s="20"/>
    </row>
    <row r="496" spans="2:7" ht="12.75" customHeight="1">
      <c r="B496" s="20"/>
      <c r="C496" s="20"/>
      <c r="D496" s="20"/>
      <c r="E496" s="20"/>
      <c r="F496" s="20"/>
      <c r="G496" s="20"/>
    </row>
    <row r="497" spans="2:7" ht="12.75" customHeight="1">
      <c r="B497" s="20"/>
      <c r="C497" s="20"/>
      <c r="D497" s="20"/>
      <c r="E497" s="20"/>
      <c r="F497" s="20"/>
      <c r="G497" s="20"/>
    </row>
    <row r="498" spans="2:7" ht="12.75" customHeight="1">
      <c r="B498" s="20"/>
      <c r="C498" s="20"/>
      <c r="D498" s="20"/>
      <c r="E498" s="20"/>
      <c r="F498" s="20"/>
      <c r="G498" s="20"/>
    </row>
    <row r="499" spans="2:7" ht="12.75" customHeight="1">
      <c r="B499" s="20"/>
      <c r="C499" s="20"/>
      <c r="D499" s="20"/>
      <c r="E499" s="20"/>
      <c r="F499" s="20"/>
      <c r="G499" s="20"/>
    </row>
    <row r="500" spans="2:7" ht="12.75" customHeight="1">
      <c r="B500" s="20"/>
      <c r="C500" s="20"/>
      <c r="D500" s="20"/>
      <c r="E500" s="20"/>
      <c r="F500" s="20"/>
      <c r="G500" s="20"/>
    </row>
    <row r="501" spans="2:7" ht="12.75" customHeight="1">
      <c r="B501" s="20"/>
      <c r="C501" s="20"/>
      <c r="D501" s="20"/>
      <c r="E501" s="20"/>
      <c r="F501" s="20"/>
      <c r="G501" s="20"/>
    </row>
    <row r="502" spans="2:7" ht="12.75" customHeight="1">
      <c r="B502" s="20"/>
      <c r="C502" s="20"/>
      <c r="D502" s="20"/>
      <c r="E502" s="20"/>
      <c r="F502" s="20"/>
      <c r="G502" s="20"/>
    </row>
    <row r="503" spans="2:7" ht="12.75" customHeight="1">
      <c r="B503" s="20"/>
      <c r="C503" s="20"/>
      <c r="D503" s="20"/>
      <c r="E503" s="20"/>
      <c r="F503" s="20"/>
      <c r="G503" s="20"/>
    </row>
    <row r="504" spans="2:7" ht="12.75" customHeight="1">
      <c r="B504" s="20"/>
      <c r="C504" s="20"/>
      <c r="D504" s="20"/>
      <c r="E504" s="20"/>
      <c r="F504" s="20"/>
      <c r="G504" s="20"/>
    </row>
    <row r="505" spans="2:7" ht="12.75" customHeight="1">
      <c r="B505" s="20"/>
      <c r="C505" s="20"/>
      <c r="D505" s="20"/>
      <c r="E505" s="20"/>
      <c r="F505" s="20"/>
      <c r="G505" s="20"/>
    </row>
    <row r="506" spans="2:7" ht="12.75" customHeight="1">
      <c r="B506" s="20"/>
      <c r="C506" s="20"/>
      <c r="D506" s="20"/>
      <c r="E506" s="20"/>
      <c r="F506" s="20"/>
      <c r="G506" s="20"/>
    </row>
    <row r="507" spans="2:7" ht="12.75" customHeight="1">
      <c r="B507" s="20"/>
      <c r="C507" s="20"/>
      <c r="D507" s="20"/>
      <c r="E507" s="20"/>
      <c r="F507" s="20"/>
      <c r="G507" s="20"/>
    </row>
    <row r="508" spans="2:7" ht="12.75" customHeight="1">
      <c r="B508" s="20"/>
      <c r="C508" s="20"/>
      <c r="D508" s="20"/>
      <c r="E508" s="20"/>
      <c r="F508" s="20"/>
      <c r="G508" s="20"/>
    </row>
    <row r="509" spans="2:7" ht="12.75" customHeight="1">
      <c r="B509" s="20"/>
      <c r="C509" s="20"/>
      <c r="D509" s="20"/>
      <c r="E509" s="20"/>
      <c r="F509" s="20"/>
      <c r="G509" s="20"/>
    </row>
    <row r="510" spans="2:7" ht="12.75" customHeight="1">
      <c r="B510" s="20"/>
      <c r="C510" s="20"/>
      <c r="D510" s="20"/>
      <c r="E510" s="20"/>
      <c r="F510" s="20"/>
      <c r="G510" s="20"/>
    </row>
    <row r="511" spans="2:7" ht="12.75" customHeight="1">
      <c r="B511" s="20"/>
      <c r="C511" s="20"/>
      <c r="D511" s="20"/>
      <c r="E511" s="20"/>
      <c r="F511" s="20"/>
      <c r="G511" s="20"/>
    </row>
    <row r="512" spans="2:7" ht="12.75" customHeight="1">
      <c r="B512" s="20"/>
      <c r="C512" s="20"/>
      <c r="D512" s="20"/>
      <c r="E512" s="20"/>
      <c r="F512" s="20"/>
      <c r="G512" s="20"/>
    </row>
    <row r="513" spans="2:7" ht="12.75" customHeight="1">
      <c r="B513" s="20"/>
      <c r="C513" s="20"/>
      <c r="D513" s="20"/>
      <c r="E513" s="20"/>
      <c r="F513" s="20"/>
      <c r="G513" s="20"/>
    </row>
    <row r="514" spans="2:7" ht="12.75" customHeight="1">
      <c r="B514" s="20"/>
      <c r="C514" s="20"/>
      <c r="D514" s="20"/>
      <c r="E514" s="20"/>
      <c r="F514" s="20"/>
      <c r="G514" s="20"/>
    </row>
    <row r="515" spans="2:7" ht="12.75" customHeight="1">
      <c r="B515" s="20"/>
      <c r="C515" s="20"/>
      <c r="D515" s="20"/>
      <c r="E515" s="20"/>
      <c r="F515" s="20"/>
      <c r="G515" s="20"/>
    </row>
    <row r="516" spans="2:7" ht="12.75" customHeight="1">
      <c r="B516" s="20"/>
      <c r="C516" s="20"/>
      <c r="D516" s="20"/>
      <c r="E516" s="20"/>
      <c r="F516" s="20"/>
      <c r="G516" s="20"/>
    </row>
    <row r="517" spans="2:7" ht="12.75" customHeight="1">
      <c r="B517" s="20"/>
      <c r="C517" s="20"/>
      <c r="D517" s="20"/>
      <c r="E517" s="20"/>
      <c r="F517" s="20"/>
      <c r="G517" s="20"/>
    </row>
    <row r="518" spans="2:7" ht="12.75" customHeight="1">
      <c r="B518" s="20"/>
      <c r="C518" s="20"/>
      <c r="D518" s="20"/>
      <c r="E518" s="20"/>
      <c r="F518" s="20"/>
      <c r="G518" s="20"/>
    </row>
    <row r="519" spans="2:7" ht="12.75" customHeight="1">
      <c r="B519" s="20"/>
      <c r="C519" s="20"/>
      <c r="D519" s="20"/>
      <c r="E519" s="20"/>
      <c r="F519" s="20"/>
      <c r="G519" s="20"/>
    </row>
    <row r="520" spans="2:7" ht="12.75" customHeight="1">
      <c r="B520" s="20"/>
      <c r="C520" s="20"/>
      <c r="D520" s="20"/>
      <c r="E520" s="20"/>
      <c r="F520" s="20"/>
      <c r="G520" s="20"/>
    </row>
    <row r="521" spans="2:7" ht="12.75" customHeight="1">
      <c r="B521" s="20"/>
      <c r="C521" s="20"/>
      <c r="D521" s="20"/>
      <c r="E521" s="20"/>
      <c r="F521" s="20"/>
      <c r="G521" s="20"/>
    </row>
    <row r="522" spans="2:7" ht="12.75" customHeight="1">
      <c r="B522" s="20"/>
      <c r="C522" s="20"/>
      <c r="D522" s="20"/>
      <c r="E522" s="20"/>
      <c r="F522" s="20"/>
      <c r="G522" s="20"/>
    </row>
    <row r="523" spans="2:7" ht="12.75" customHeight="1">
      <c r="B523" s="20"/>
      <c r="C523" s="20"/>
      <c r="D523" s="20"/>
      <c r="E523" s="20"/>
      <c r="F523" s="20"/>
      <c r="G523" s="20"/>
    </row>
    <row r="524" spans="2:7" ht="12.75" customHeight="1">
      <c r="B524" s="20"/>
      <c r="C524" s="20"/>
      <c r="D524" s="20"/>
      <c r="E524" s="20"/>
      <c r="F524" s="20"/>
      <c r="G524" s="20"/>
    </row>
    <row r="525" spans="2:7" ht="12.75" customHeight="1">
      <c r="B525" s="20"/>
      <c r="C525" s="20"/>
      <c r="D525" s="20"/>
      <c r="E525" s="20"/>
      <c r="F525" s="20"/>
      <c r="G525" s="20"/>
    </row>
    <row r="526" spans="2:7" ht="12.75" customHeight="1">
      <c r="B526" s="20"/>
      <c r="C526" s="20"/>
      <c r="D526" s="20"/>
      <c r="E526" s="20"/>
      <c r="F526" s="20"/>
      <c r="G526" s="20"/>
    </row>
    <row r="527" spans="2:7" ht="12.75" customHeight="1">
      <c r="B527" s="20"/>
      <c r="C527" s="20"/>
      <c r="D527" s="20"/>
      <c r="E527" s="20"/>
      <c r="F527" s="20"/>
      <c r="G527" s="20"/>
    </row>
    <row r="528" spans="2:7" ht="12.75" customHeight="1">
      <c r="B528" s="20"/>
      <c r="C528" s="20"/>
      <c r="D528" s="20"/>
      <c r="E528" s="20"/>
      <c r="F528" s="20"/>
      <c r="G528" s="20"/>
    </row>
    <row r="529" spans="2:7" ht="12.75" customHeight="1">
      <c r="B529" s="20"/>
      <c r="C529" s="20"/>
      <c r="D529" s="20"/>
      <c r="E529" s="20"/>
      <c r="F529" s="20"/>
      <c r="G529" s="20"/>
    </row>
    <row r="530" spans="2:7" ht="12.75" customHeight="1">
      <c r="B530" s="20"/>
      <c r="C530" s="20"/>
      <c r="D530" s="20"/>
      <c r="E530" s="20"/>
      <c r="F530" s="20"/>
      <c r="G530" s="20"/>
    </row>
    <row r="531" spans="2:7" ht="12.75" customHeight="1">
      <c r="B531" s="20"/>
      <c r="C531" s="20"/>
      <c r="D531" s="20"/>
      <c r="E531" s="20"/>
      <c r="F531" s="20"/>
      <c r="G531" s="20"/>
    </row>
    <row r="532" spans="2:7" ht="12.75" customHeight="1">
      <c r="B532" s="20"/>
      <c r="C532" s="20"/>
      <c r="D532" s="20"/>
      <c r="E532" s="20"/>
      <c r="F532" s="20"/>
      <c r="G532" s="20"/>
    </row>
    <row r="533" spans="2:7" ht="12.75" customHeight="1">
      <c r="B533" s="20"/>
      <c r="C533" s="20"/>
      <c r="D533" s="20"/>
      <c r="E533" s="20"/>
      <c r="F533" s="20"/>
      <c r="G533" s="20"/>
    </row>
    <row r="534" spans="2:7" ht="12.75" customHeight="1">
      <c r="B534" s="20"/>
      <c r="C534" s="20"/>
      <c r="D534" s="20"/>
      <c r="E534" s="20"/>
      <c r="F534" s="20"/>
      <c r="G534" s="20"/>
    </row>
    <row r="535" spans="2:7" ht="12.75" customHeight="1">
      <c r="B535" s="20"/>
      <c r="C535" s="20"/>
      <c r="D535" s="20"/>
      <c r="E535" s="20"/>
      <c r="F535" s="20"/>
      <c r="G535" s="20"/>
    </row>
    <row r="536" spans="2:7" ht="12.75" customHeight="1">
      <c r="B536" s="20"/>
      <c r="C536" s="20"/>
      <c r="D536" s="20"/>
      <c r="E536" s="20"/>
      <c r="F536" s="20"/>
      <c r="G536" s="20"/>
    </row>
    <row r="537" spans="2:7" ht="12.75" customHeight="1">
      <c r="B537" s="20"/>
      <c r="C537" s="20"/>
      <c r="D537" s="20"/>
      <c r="E537" s="20"/>
      <c r="F537" s="20"/>
      <c r="G537" s="20"/>
    </row>
    <row r="538" spans="2:7" ht="12.75" customHeight="1">
      <c r="B538" s="20"/>
      <c r="C538" s="20"/>
      <c r="D538" s="20"/>
      <c r="E538" s="20"/>
      <c r="F538" s="20"/>
      <c r="G538" s="20"/>
    </row>
    <row r="539" spans="2:7" ht="12.75" customHeight="1">
      <c r="B539" s="20"/>
      <c r="C539" s="20"/>
      <c r="D539" s="20"/>
      <c r="E539" s="20"/>
      <c r="F539" s="20"/>
      <c r="G539" s="20"/>
    </row>
    <row r="540" spans="2:7" ht="12.75" customHeight="1">
      <c r="B540" s="20"/>
      <c r="C540" s="20"/>
      <c r="D540" s="20"/>
      <c r="E540" s="20"/>
      <c r="F540" s="20"/>
      <c r="G540" s="20"/>
    </row>
    <row r="541" spans="2:7" ht="12.75" customHeight="1">
      <c r="B541" s="20"/>
      <c r="C541" s="20"/>
      <c r="D541" s="20"/>
      <c r="E541" s="20"/>
      <c r="F541" s="20"/>
      <c r="G541" s="20"/>
    </row>
    <row r="542" spans="2:7" ht="12.75" customHeight="1">
      <c r="B542" s="20"/>
      <c r="C542" s="20"/>
      <c r="D542" s="20"/>
      <c r="E542" s="20"/>
      <c r="F542" s="20"/>
      <c r="G542" s="20"/>
    </row>
    <row r="543" spans="2:7" ht="12.75" customHeight="1">
      <c r="B543" s="20"/>
      <c r="C543" s="20"/>
      <c r="D543" s="20"/>
      <c r="E543" s="20"/>
      <c r="F543" s="20"/>
      <c r="G543" s="20"/>
    </row>
    <row r="544" spans="2:7" ht="12.75" customHeight="1">
      <c r="B544" s="20"/>
      <c r="C544" s="20"/>
      <c r="D544" s="20"/>
      <c r="E544" s="20"/>
      <c r="F544" s="20"/>
      <c r="G544" s="20"/>
    </row>
    <row r="545" spans="2:7" ht="12.75" customHeight="1">
      <c r="B545" s="20"/>
      <c r="C545" s="20"/>
      <c r="D545" s="20"/>
      <c r="E545" s="20"/>
      <c r="F545" s="20"/>
      <c r="G545" s="20"/>
    </row>
    <row r="546" spans="2:7" ht="12.75" customHeight="1">
      <c r="B546" s="20"/>
      <c r="C546" s="20"/>
      <c r="D546" s="20"/>
      <c r="E546" s="20"/>
      <c r="F546" s="20"/>
      <c r="G546" s="20"/>
    </row>
    <row r="547" spans="2:7" ht="12.75" customHeight="1">
      <c r="B547" s="20"/>
      <c r="C547" s="20"/>
      <c r="D547" s="20"/>
      <c r="E547" s="20"/>
      <c r="F547" s="20"/>
      <c r="G547" s="20"/>
    </row>
    <row r="548" spans="2:7" ht="12.75" customHeight="1">
      <c r="B548" s="20"/>
      <c r="C548" s="20"/>
      <c r="D548" s="20"/>
      <c r="E548" s="20"/>
      <c r="F548" s="20"/>
      <c r="G548" s="20"/>
    </row>
    <row r="549" spans="2:7" ht="12.75" customHeight="1">
      <c r="B549" s="20"/>
      <c r="C549" s="20"/>
      <c r="D549" s="20"/>
      <c r="E549" s="20"/>
      <c r="F549" s="20"/>
      <c r="G549" s="20"/>
    </row>
    <row r="550" spans="2:7" ht="12.75" customHeight="1">
      <c r="B550" s="20"/>
      <c r="C550" s="20"/>
      <c r="D550" s="20"/>
      <c r="E550" s="20"/>
      <c r="F550" s="20"/>
      <c r="G550" s="20"/>
    </row>
    <row r="551" spans="2:7" ht="12.75" customHeight="1">
      <c r="B551" s="20"/>
      <c r="C551" s="20"/>
      <c r="D551" s="20"/>
      <c r="E551" s="20"/>
      <c r="F551" s="20"/>
      <c r="G551" s="20"/>
    </row>
    <row r="552" spans="2:7" ht="12.75" customHeight="1">
      <c r="B552" s="20"/>
      <c r="C552" s="20"/>
      <c r="D552" s="20"/>
      <c r="E552" s="20"/>
      <c r="F552" s="20"/>
      <c r="G552" s="20"/>
    </row>
    <row r="553" spans="2:7" ht="12.75" customHeight="1">
      <c r="B553" s="20"/>
      <c r="C553" s="20"/>
      <c r="D553" s="20"/>
      <c r="E553" s="20"/>
      <c r="F553" s="20"/>
      <c r="G553" s="20"/>
    </row>
    <row r="554" spans="2:7" ht="12.75" customHeight="1">
      <c r="B554" s="20"/>
      <c r="C554" s="20"/>
      <c r="D554" s="20"/>
      <c r="E554" s="20"/>
      <c r="F554" s="20"/>
      <c r="G554" s="20"/>
    </row>
    <row r="555" spans="2:7" ht="12.75" customHeight="1">
      <c r="B555" s="20"/>
      <c r="C555" s="20"/>
      <c r="D555" s="20"/>
      <c r="E555" s="20"/>
      <c r="F555" s="20"/>
      <c r="G555" s="20"/>
    </row>
    <row r="556" spans="2:7" ht="12.75" customHeight="1">
      <c r="B556" s="20"/>
      <c r="C556" s="20"/>
      <c r="D556" s="20"/>
      <c r="E556" s="20"/>
      <c r="F556" s="20"/>
      <c r="G556" s="20"/>
    </row>
    <row r="557" spans="2:7" ht="12.75" customHeight="1">
      <c r="B557" s="20"/>
      <c r="C557" s="20"/>
      <c r="D557" s="20"/>
      <c r="E557" s="20"/>
      <c r="F557" s="20"/>
      <c r="G557" s="20"/>
    </row>
    <row r="558" spans="2:7" ht="12.75" customHeight="1">
      <c r="B558" s="20"/>
      <c r="C558" s="20"/>
      <c r="D558" s="20"/>
      <c r="E558" s="20"/>
      <c r="F558" s="20"/>
      <c r="G558" s="20"/>
    </row>
    <row r="559" spans="2:7" ht="12.75" customHeight="1">
      <c r="B559" s="20"/>
      <c r="C559" s="20"/>
      <c r="D559" s="20"/>
      <c r="E559" s="20"/>
      <c r="F559" s="20"/>
      <c r="G559" s="20"/>
    </row>
    <row r="560" spans="2:7" ht="12.75" customHeight="1">
      <c r="B560" s="20"/>
      <c r="C560" s="20"/>
      <c r="D560" s="20"/>
      <c r="E560" s="20"/>
      <c r="F560" s="20"/>
      <c r="G560" s="20"/>
    </row>
    <row r="561" spans="2:7" ht="12.75" customHeight="1">
      <c r="B561" s="20"/>
      <c r="C561" s="20"/>
      <c r="D561" s="20"/>
      <c r="E561" s="20"/>
      <c r="F561" s="20"/>
      <c r="G561" s="20"/>
    </row>
    <row r="562" spans="2:7" ht="12.75" customHeight="1">
      <c r="B562" s="20"/>
      <c r="C562" s="20"/>
      <c r="D562" s="20"/>
      <c r="E562" s="20"/>
      <c r="F562" s="20"/>
      <c r="G562" s="20"/>
    </row>
    <row r="563" spans="2:7" ht="12.75" customHeight="1">
      <c r="B563" s="20"/>
      <c r="C563" s="20"/>
      <c r="D563" s="20"/>
      <c r="E563" s="20"/>
      <c r="F563" s="20"/>
      <c r="G563" s="20"/>
    </row>
    <row r="564" spans="2:7" ht="12.75" customHeight="1">
      <c r="B564" s="20"/>
      <c r="C564" s="20"/>
      <c r="D564" s="20"/>
      <c r="E564" s="20"/>
      <c r="F564" s="20"/>
      <c r="G564" s="20"/>
    </row>
    <row r="565" spans="2:7" ht="12.75" customHeight="1">
      <c r="B565" s="20"/>
      <c r="C565" s="20"/>
      <c r="D565" s="20"/>
      <c r="E565" s="20"/>
      <c r="F565" s="20"/>
      <c r="G565" s="20"/>
    </row>
    <row r="566" spans="2:7" ht="12.75" customHeight="1">
      <c r="B566" s="20"/>
      <c r="C566" s="20"/>
      <c r="D566" s="20"/>
      <c r="E566" s="20"/>
      <c r="F566" s="20"/>
      <c r="G566" s="20"/>
    </row>
    <row r="567" spans="2:7" ht="12.75" customHeight="1">
      <c r="B567" s="20"/>
      <c r="C567" s="20"/>
      <c r="D567" s="20"/>
      <c r="E567" s="20"/>
      <c r="F567" s="20"/>
      <c r="G567" s="20"/>
    </row>
    <row r="568" spans="2:7" ht="12.75" customHeight="1">
      <c r="B568" s="20"/>
      <c r="C568" s="20"/>
      <c r="D568" s="20"/>
      <c r="E568" s="20"/>
      <c r="F568" s="20"/>
      <c r="G568" s="20"/>
    </row>
    <row r="569" spans="2:7" ht="12.75" customHeight="1">
      <c r="B569" s="20"/>
      <c r="C569" s="20"/>
      <c r="D569" s="20"/>
      <c r="E569" s="20"/>
      <c r="F569" s="20"/>
      <c r="G569" s="20"/>
    </row>
    <row r="570" spans="2:7" ht="12.75" customHeight="1">
      <c r="B570" s="20"/>
      <c r="C570" s="20"/>
      <c r="D570" s="20"/>
      <c r="E570" s="20"/>
      <c r="F570" s="20"/>
      <c r="G570" s="20"/>
    </row>
    <row r="571" spans="2:7" ht="12.75" customHeight="1">
      <c r="B571" s="20"/>
      <c r="C571" s="20"/>
      <c r="D571" s="20"/>
      <c r="E571" s="20"/>
      <c r="F571" s="20"/>
      <c r="G571" s="20"/>
    </row>
    <row r="572" spans="2:7" ht="12.75" customHeight="1">
      <c r="B572" s="20"/>
      <c r="C572" s="20"/>
      <c r="D572" s="20"/>
      <c r="E572" s="20"/>
      <c r="F572" s="20"/>
      <c r="G572" s="20"/>
    </row>
    <row r="573" spans="2:7" ht="12.75" customHeight="1">
      <c r="B573" s="20"/>
      <c r="C573" s="20"/>
      <c r="D573" s="20"/>
      <c r="E573" s="20"/>
      <c r="F573" s="20"/>
      <c r="G573" s="20"/>
    </row>
    <row r="574" spans="2:7" ht="12.75" customHeight="1">
      <c r="B574" s="20"/>
      <c r="C574" s="20"/>
      <c r="D574" s="20"/>
      <c r="E574" s="20"/>
      <c r="F574" s="20"/>
      <c r="G574" s="20"/>
    </row>
    <row r="575" spans="2:7" ht="12.75" customHeight="1">
      <c r="B575" s="20"/>
      <c r="C575" s="20"/>
      <c r="D575" s="20"/>
      <c r="E575" s="20"/>
      <c r="F575" s="20"/>
      <c r="G575" s="20"/>
    </row>
    <row r="576" spans="2:7" ht="12.75" customHeight="1">
      <c r="B576" s="20"/>
      <c r="C576" s="20"/>
      <c r="D576" s="20"/>
      <c r="E576" s="20"/>
      <c r="F576" s="20"/>
      <c r="G576" s="20"/>
    </row>
    <row r="577" spans="2:7" ht="12.75" customHeight="1">
      <c r="B577" s="20"/>
      <c r="C577" s="20"/>
      <c r="D577" s="20"/>
      <c r="E577" s="20"/>
      <c r="F577" s="20"/>
      <c r="G577" s="20"/>
    </row>
    <row r="578" spans="2:7" ht="12.75" customHeight="1">
      <c r="B578" s="20"/>
      <c r="C578" s="20"/>
      <c r="D578" s="20"/>
      <c r="E578" s="20"/>
      <c r="F578" s="20"/>
      <c r="G578" s="20"/>
    </row>
    <row r="579" spans="2:7" ht="12.75" customHeight="1">
      <c r="B579" s="20"/>
      <c r="C579" s="20"/>
      <c r="D579" s="20"/>
      <c r="E579" s="20"/>
      <c r="F579" s="20"/>
      <c r="G579" s="20"/>
    </row>
    <row r="580" spans="2:7" ht="12.75" customHeight="1">
      <c r="B580" s="20"/>
      <c r="C580" s="20"/>
      <c r="D580" s="20"/>
      <c r="E580" s="20"/>
      <c r="F580" s="20"/>
      <c r="G580" s="20"/>
    </row>
    <row r="581" spans="2:7" ht="12.75" customHeight="1">
      <c r="B581" s="20"/>
      <c r="C581" s="20"/>
      <c r="D581" s="20"/>
      <c r="E581" s="20"/>
      <c r="F581" s="20"/>
      <c r="G581" s="20"/>
    </row>
    <row r="582" spans="2:7" ht="12.75" customHeight="1">
      <c r="B582" s="20"/>
      <c r="C582" s="20"/>
      <c r="D582" s="20"/>
      <c r="E582" s="20"/>
      <c r="F582" s="20"/>
      <c r="G582" s="20"/>
    </row>
    <row r="583" spans="2:7" ht="12.75" customHeight="1">
      <c r="B583" s="20"/>
      <c r="C583" s="20"/>
      <c r="D583" s="20"/>
      <c r="E583" s="20"/>
      <c r="F583" s="20"/>
      <c r="G583" s="20"/>
    </row>
    <row r="584" spans="2:7" ht="12.75" customHeight="1">
      <c r="B584" s="20"/>
      <c r="C584" s="20"/>
      <c r="D584" s="20"/>
      <c r="E584" s="20"/>
      <c r="F584" s="20"/>
      <c r="G584" s="20"/>
    </row>
    <row r="585" spans="2:7" ht="12.75" customHeight="1">
      <c r="B585" s="20"/>
      <c r="C585" s="20"/>
      <c r="D585" s="20"/>
      <c r="E585" s="20"/>
      <c r="F585" s="20"/>
      <c r="G585" s="20"/>
    </row>
    <row r="586" spans="2:7" ht="12.75" customHeight="1">
      <c r="B586" s="20"/>
      <c r="C586" s="20"/>
      <c r="D586" s="20"/>
      <c r="E586" s="20"/>
      <c r="F586" s="20"/>
      <c r="G586" s="20"/>
    </row>
    <row r="587" spans="2:7" ht="12.75" customHeight="1">
      <c r="B587" s="20"/>
      <c r="C587" s="20"/>
      <c r="D587" s="20"/>
      <c r="E587" s="20"/>
      <c r="F587" s="20"/>
      <c r="G587" s="20"/>
    </row>
    <row r="588" spans="2:7" ht="12.75" customHeight="1">
      <c r="B588" s="20"/>
      <c r="C588" s="20"/>
      <c r="D588" s="20"/>
      <c r="E588" s="20"/>
      <c r="F588" s="20"/>
      <c r="G588" s="20"/>
    </row>
    <row r="589" spans="2:7" ht="12.75" customHeight="1">
      <c r="B589" s="20"/>
      <c r="C589" s="20"/>
      <c r="D589" s="20"/>
      <c r="E589" s="20"/>
      <c r="F589" s="20"/>
      <c r="G589" s="20"/>
    </row>
    <row r="590" spans="2:7" ht="12.75" customHeight="1">
      <c r="B590" s="20"/>
      <c r="C590" s="20"/>
      <c r="D590" s="20"/>
      <c r="E590" s="20"/>
      <c r="F590" s="20"/>
      <c r="G590" s="20"/>
    </row>
    <row r="591" spans="2:7" ht="12.75" customHeight="1">
      <c r="B591" s="20"/>
      <c r="C591" s="20"/>
      <c r="D591" s="20"/>
      <c r="E591" s="20"/>
      <c r="F591" s="20"/>
      <c r="G591" s="20"/>
    </row>
    <row r="592" spans="2:7" ht="12.75" customHeight="1">
      <c r="B592" s="20"/>
      <c r="C592" s="20"/>
      <c r="D592" s="20"/>
      <c r="E592" s="20"/>
      <c r="F592" s="20"/>
      <c r="G592" s="20"/>
    </row>
    <row r="593" spans="2:7" ht="12.75" customHeight="1">
      <c r="B593" s="20"/>
      <c r="C593" s="20"/>
      <c r="D593" s="20"/>
      <c r="E593" s="20"/>
      <c r="F593" s="20"/>
      <c r="G593" s="20"/>
    </row>
    <row r="594" spans="2:7" ht="12.75" customHeight="1">
      <c r="B594" s="20"/>
      <c r="C594" s="20"/>
      <c r="D594" s="20"/>
      <c r="E594" s="20"/>
      <c r="F594" s="20"/>
      <c r="G594" s="20"/>
    </row>
    <row r="595" spans="2:7" ht="12.75" customHeight="1">
      <c r="B595" s="20"/>
      <c r="C595" s="20"/>
      <c r="D595" s="20"/>
      <c r="E595" s="20"/>
      <c r="F595" s="20"/>
      <c r="G595" s="20"/>
    </row>
    <row r="596" spans="2:7" ht="12.75" customHeight="1">
      <c r="B596" s="20"/>
      <c r="C596" s="20"/>
      <c r="D596" s="20"/>
      <c r="E596" s="20"/>
      <c r="F596" s="20"/>
      <c r="G596" s="20"/>
    </row>
    <row r="597" spans="2:7" ht="12.75" customHeight="1">
      <c r="B597" s="20"/>
      <c r="C597" s="20"/>
      <c r="D597" s="20"/>
      <c r="E597" s="20"/>
      <c r="F597" s="20"/>
      <c r="G597" s="20"/>
    </row>
    <row r="598" spans="2:7" ht="12.75" customHeight="1">
      <c r="B598" s="20"/>
      <c r="C598" s="20"/>
      <c r="D598" s="20"/>
      <c r="E598" s="20"/>
      <c r="F598" s="20"/>
      <c r="G598" s="20"/>
    </row>
    <row r="599" spans="2:7" ht="12.75" customHeight="1">
      <c r="B599" s="20"/>
      <c r="C599" s="20"/>
      <c r="D599" s="20"/>
      <c r="E599" s="20"/>
      <c r="F599" s="20"/>
      <c r="G599" s="20"/>
    </row>
    <row r="600" spans="2:7" ht="12.75" customHeight="1">
      <c r="B600" s="20"/>
      <c r="C600" s="20"/>
      <c r="D600" s="20"/>
      <c r="E600" s="20"/>
      <c r="F600" s="20"/>
      <c r="G600" s="20"/>
    </row>
    <row r="601" spans="2:7" ht="12.75" customHeight="1">
      <c r="B601" s="20"/>
      <c r="C601" s="20"/>
      <c r="D601" s="20"/>
      <c r="E601" s="20"/>
      <c r="F601" s="20"/>
      <c r="G601" s="20"/>
    </row>
    <row r="602" spans="2:7" ht="12.75" customHeight="1">
      <c r="B602" s="20"/>
      <c r="C602" s="20"/>
      <c r="D602" s="20"/>
      <c r="E602" s="20"/>
      <c r="F602" s="20"/>
      <c r="G602" s="20"/>
    </row>
    <row r="603" spans="2:7" ht="12.75" customHeight="1">
      <c r="B603" s="20"/>
      <c r="C603" s="20"/>
      <c r="D603" s="20"/>
      <c r="E603" s="20"/>
      <c r="F603" s="20"/>
      <c r="G603" s="20"/>
    </row>
    <row r="604" spans="2:7" ht="12.75" customHeight="1">
      <c r="B604" s="20"/>
      <c r="C604" s="20"/>
      <c r="D604" s="20"/>
      <c r="E604" s="20"/>
      <c r="F604" s="20"/>
      <c r="G604" s="20"/>
    </row>
    <row r="605" spans="2:7" ht="12.75" customHeight="1">
      <c r="B605" s="20"/>
      <c r="C605" s="20"/>
      <c r="D605" s="20"/>
      <c r="E605" s="20"/>
      <c r="F605" s="20"/>
      <c r="G605" s="20"/>
    </row>
    <row r="606" spans="2:7" ht="12.75" customHeight="1">
      <c r="B606" s="20"/>
      <c r="C606" s="20"/>
      <c r="D606" s="20"/>
      <c r="E606" s="20"/>
      <c r="F606" s="20"/>
      <c r="G606" s="20"/>
    </row>
    <row r="607" spans="2:7" ht="12.75" customHeight="1">
      <c r="B607" s="20"/>
      <c r="C607" s="20"/>
      <c r="D607" s="20"/>
      <c r="E607" s="20"/>
      <c r="F607" s="20"/>
      <c r="G607" s="20"/>
    </row>
    <row r="608" spans="2:7" ht="12.75" customHeight="1">
      <c r="B608" s="20"/>
      <c r="C608" s="20"/>
      <c r="D608" s="20"/>
      <c r="E608" s="20"/>
      <c r="F608" s="20"/>
      <c r="G608" s="20"/>
    </row>
    <row r="609" spans="2:7" ht="12.75" customHeight="1">
      <c r="B609" s="20"/>
      <c r="C609" s="20"/>
      <c r="D609" s="20"/>
      <c r="E609" s="20"/>
      <c r="F609" s="20"/>
      <c r="G609" s="20"/>
    </row>
    <row r="610" spans="2:7" ht="12.75" customHeight="1">
      <c r="B610" s="20"/>
      <c r="C610" s="20"/>
      <c r="D610" s="20"/>
      <c r="E610" s="20"/>
      <c r="F610" s="20"/>
      <c r="G610" s="20"/>
    </row>
    <row r="611" spans="2:7" ht="12.75" customHeight="1">
      <c r="B611" s="20"/>
      <c r="C611" s="20"/>
      <c r="D611" s="20"/>
      <c r="E611" s="20"/>
      <c r="F611" s="20"/>
      <c r="G611" s="20"/>
    </row>
    <row r="612" spans="2:7" ht="12.75" customHeight="1">
      <c r="B612" s="20"/>
      <c r="C612" s="20"/>
      <c r="D612" s="20"/>
      <c r="E612" s="20"/>
      <c r="F612" s="20"/>
      <c r="G612" s="20"/>
    </row>
    <row r="613" spans="2:7" ht="12.75" customHeight="1">
      <c r="B613" s="20"/>
      <c r="C613" s="20"/>
      <c r="D613" s="20"/>
      <c r="E613" s="20"/>
      <c r="F613" s="20"/>
      <c r="G613" s="20"/>
    </row>
    <row r="614" spans="2:7" ht="12.75" customHeight="1">
      <c r="B614" s="20"/>
      <c r="C614" s="20"/>
      <c r="D614" s="20"/>
      <c r="E614" s="20"/>
      <c r="F614" s="20"/>
      <c r="G614" s="20"/>
    </row>
    <row r="615" spans="2:7" ht="12.75" customHeight="1">
      <c r="B615" s="20"/>
      <c r="C615" s="20"/>
      <c r="D615" s="20"/>
      <c r="E615" s="20"/>
      <c r="F615" s="20"/>
      <c r="G615" s="20"/>
    </row>
    <row r="616" spans="2:7" ht="12.75" customHeight="1">
      <c r="B616" s="20"/>
      <c r="C616" s="20"/>
      <c r="D616" s="20"/>
      <c r="E616" s="20"/>
      <c r="F616" s="20"/>
      <c r="G616" s="20"/>
    </row>
    <row r="617" spans="2:7" ht="12.75" customHeight="1">
      <c r="B617" s="20"/>
      <c r="C617" s="20"/>
      <c r="D617" s="20"/>
      <c r="E617" s="20"/>
      <c r="F617" s="20"/>
      <c r="G617" s="20"/>
    </row>
    <row r="618" spans="2:7" ht="12.75" customHeight="1">
      <c r="B618" s="20"/>
      <c r="C618" s="20"/>
      <c r="D618" s="20"/>
      <c r="E618" s="20"/>
      <c r="F618" s="20"/>
      <c r="G618" s="20"/>
    </row>
    <row r="619" spans="2:7" ht="12.75" customHeight="1">
      <c r="B619" s="20"/>
      <c r="C619" s="20"/>
      <c r="D619" s="20"/>
      <c r="E619" s="20"/>
      <c r="F619" s="20"/>
      <c r="G619" s="20"/>
    </row>
    <row r="620" spans="2:7" ht="12.75" customHeight="1">
      <c r="B620" s="20"/>
      <c r="C620" s="20"/>
      <c r="D620" s="20"/>
      <c r="E620" s="20"/>
      <c r="F620" s="20"/>
      <c r="G620" s="20"/>
    </row>
    <row r="621" spans="2:7" ht="12.75" customHeight="1">
      <c r="B621" s="20"/>
      <c r="C621" s="20"/>
      <c r="D621" s="20"/>
      <c r="E621" s="20"/>
      <c r="F621" s="20"/>
      <c r="G621" s="20"/>
    </row>
    <row r="622" spans="2:7" ht="12.75" customHeight="1">
      <c r="B622" s="20"/>
      <c r="C622" s="20"/>
      <c r="D622" s="20"/>
      <c r="E622" s="20"/>
      <c r="F622" s="20"/>
      <c r="G622" s="20"/>
    </row>
    <row r="623" spans="2:7" ht="12.75" customHeight="1">
      <c r="B623" s="20"/>
      <c r="C623" s="20"/>
      <c r="D623" s="20"/>
      <c r="E623" s="20"/>
      <c r="F623" s="20"/>
      <c r="G623" s="20"/>
    </row>
    <row r="624" spans="2:7" ht="12.75" customHeight="1">
      <c r="B624" s="20"/>
      <c r="C624" s="20"/>
      <c r="D624" s="20"/>
      <c r="E624" s="20"/>
      <c r="F624" s="20"/>
      <c r="G624" s="20"/>
    </row>
    <row r="625" spans="2:7" ht="12.75" customHeight="1">
      <c r="B625" s="20"/>
      <c r="C625" s="20"/>
      <c r="D625" s="20"/>
      <c r="E625" s="20"/>
      <c r="F625" s="20"/>
      <c r="G625" s="20"/>
    </row>
    <row r="626" spans="2:7" ht="12.75" customHeight="1">
      <c r="B626" s="20"/>
      <c r="C626" s="20"/>
      <c r="D626" s="20"/>
      <c r="E626" s="20"/>
      <c r="F626" s="20"/>
      <c r="G626" s="20"/>
    </row>
    <row r="627" spans="2:7" ht="12.75" customHeight="1">
      <c r="B627" s="20"/>
      <c r="C627" s="20"/>
      <c r="D627" s="20"/>
      <c r="E627" s="20"/>
      <c r="F627" s="20"/>
      <c r="G627" s="20"/>
    </row>
    <row r="628" spans="2:7" ht="12.75" customHeight="1">
      <c r="B628" s="20"/>
      <c r="C628" s="20"/>
      <c r="D628" s="20"/>
      <c r="E628" s="20"/>
      <c r="F628" s="20"/>
      <c r="G628" s="20"/>
    </row>
    <row r="629" spans="2:7" ht="12.75" customHeight="1">
      <c r="B629" s="20"/>
      <c r="C629" s="20"/>
      <c r="D629" s="20"/>
      <c r="E629" s="20"/>
      <c r="F629" s="20"/>
      <c r="G629" s="20"/>
    </row>
    <row r="630" spans="2:7" ht="12.75" customHeight="1">
      <c r="B630" s="20"/>
      <c r="C630" s="20"/>
      <c r="D630" s="20"/>
      <c r="E630" s="20"/>
      <c r="F630" s="20"/>
      <c r="G630" s="20"/>
    </row>
    <row r="631" spans="2:7" ht="12.75" customHeight="1">
      <c r="B631" s="20"/>
      <c r="C631" s="20"/>
      <c r="D631" s="20"/>
      <c r="E631" s="20"/>
      <c r="F631" s="20"/>
      <c r="G631" s="20"/>
    </row>
    <row r="632" spans="2:7" ht="12.75" customHeight="1">
      <c r="B632" s="20"/>
      <c r="C632" s="20"/>
      <c r="D632" s="20"/>
      <c r="E632" s="20"/>
      <c r="F632" s="20"/>
      <c r="G632" s="20"/>
    </row>
    <row r="633" spans="2:7" ht="12.75" customHeight="1">
      <c r="B633" s="20"/>
      <c r="C633" s="20"/>
      <c r="D633" s="20"/>
      <c r="E633" s="20"/>
      <c r="F633" s="20"/>
      <c r="G633" s="20"/>
    </row>
    <row r="634" spans="2:7" ht="12.75" customHeight="1">
      <c r="B634" s="20"/>
      <c r="C634" s="20"/>
      <c r="D634" s="20"/>
      <c r="E634" s="20"/>
      <c r="F634" s="20"/>
      <c r="G634" s="20"/>
    </row>
    <row r="635" spans="2:7" ht="12.75" customHeight="1">
      <c r="B635" s="20"/>
      <c r="C635" s="20"/>
      <c r="D635" s="20"/>
      <c r="E635" s="20"/>
      <c r="F635" s="20"/>
      <c r="G635" s="20"/>
    </row>
    <row r="636" spans="2:7" ht="12.75" customHeight="1">
      <c r="B636" s="20"/>
      <c r="C636" s="20"/>
      <c r="D636" s="20"/>
      <c r="E636" s="20"/>
      <c r="F636" s="20"/>
      <c r="G636" s="20"/>
    </row>
    <row r="637" spans="2:7" ht="12.75" customHeight="1">
      <c r="B637" s="20"/>
      <c r="C637" s="20"/>
      <c r="D637" s="20"/>
      <c r="E637" s="20"/>
      <c r="F637" s="20"/>
      <c r="G637" s="20"/>
    </row>
    <row r="638" spans="2:7" ht="12.75" customHeight="1">
      <c r="B638" s="20"/>
      <c r="C638" s="20"/>
      <c r="D638" s="20"/>
      <c r="E638" s="20"/>
      <c r="F638" s="20"/>
      <c r="G638" s="20"/>
    </row>
    <row r="639" spans="2:7" ht="12.75" customHeight="1">
      <c r="B639" s="20"/>
      <c r="C639" s="20"/>
      <c r="D639" s="20"/>
      <c r="E639" s="20"/>
      <c r="F639" s="20"/>
      <c r="G639" s="20"/>
    </row>
    <row r="640" spans="2:7" ht="12.75" customHeight="1">
      <c r="B640" s="20"/>
      <c r="C640" s="20"/>
      <c r="D640" s="20"/>
      <c r="E640" s="20"/>
      <c r="F640" s="20"/>
      <c r="G640" s="20"/>
    </row>
    <row r="641" spans="2:7" ht="12.75" customHeight="1">
      <c r="B641" s="20"/>
      <c r="C641" s="20"/>
      <c r="D641" s="20"/>
      <c r="E641" s="20"/>
      <c r="F641" s="20"/>
      <c r="G641" s="20"/>
    </row>
    <row r="642" spans="2:7" ht="12.75" customHeight="1">
      <c r="B642" s="20"/>
      <c r="C642" s="20"/>
      <c r="D642" s="20"/>
      <c r="E642" s="20"/>
      <c r="F642" s="20"/>
      <c r="G642" s="20"/>
    </row>
    <row r="643" spans="2:7" ht="12.75" customHeight="1">
      <c r="B643" s="20"/>
      <c r="C643" s="20"/>
      <c r="D643" s="20"/>
      <c r="E643" s="20"/>
      <c r="F643" s="20"/>
      <c r="G643" s="20"/>
    </row>
    <row r="644" spans="2:7" ht="12.75" customHeight="1">
      <c r="B644" s="20"/>
      <c r="C644" s="20"/>
      <c r="D644" s="20"/>
      <c r="E644" s="20"/>
      <c r="F644" s="20"/>
      <c r="G644" s="20"/>
    </row>
    <row r="645" spans="2:7" ht="12.75" customHeight="1">
      <c r="B645" s="20"/>
      <c r="C645" s="20"/>
      <c r="D645" s="20"/>
      <c r="E645" s="20"/>
      <c r="F645" s="20"/>
      <c r="G645" s="20"/>
    </row>
    <row r="646" spans="2:7" ht="12.75" customHeight="1">
      <c r="B646" s="20"/>
      <c r="C646" s="20"/>
      <c r="D646" s="20"/>
      <c r="E646" s="20"/>
      <c r="F646" s="20"/>
      <c r="G646" s="20"/>
    </row>
    <row r="647" spans="2:7" ht="12.75" customHeight="1">
      <c r="B647" s="20"/>
      <c r="C647" s="20"/>
      <c r="D647" s="20"/>
      <c r="E647" s="20"/>
      <c r="F647" s="20"/>
      <c r="G647" s="20"/>
    </row>
    <row r="648" spans="2:7" ht="12.75" customHeight="1">
      <c r="B648" s="20"/>
      <c r="C648" s="20"/>
      <c r="D648" s="20"/>
      <c r="E648" s="20"/>
      <c r="F648" s="20"/>
      <c r="G648" s="20"/>
    </row>
    <row r="649" spans="2:7" ht="12.75" customHeight="1">
      <c r="B649" s="20"/>
      <c r="C649" s="20"/>
      <c r="D649" s="20"/>
      <c r="E649" s="20"/>
      <c r="F649" s="20"/>
      <c r="G649" s="20"/>
    </row>
    <row r="650" spans="2:7" ht="12.75" customHeight="1">
      <c r="B650" s="20"/>
      <c r="C650" s="20"/>
      <c r="D650" s="20"/>
      <c r="E650" s="20"/>
      <c r="F650" s="20"/>
      <c r="G650" s="20"/>
    </row>
    <row r="651" spans="2:7" ht="12.75" customHeight="1">
      <c r="B651" s="20"/>
      <c r="C651" s="20"/>
      <c r="D651" s="20"/>
      <c r="E651" s="20"/>
      <c r="F651" s="20"/>
      <c r="G651" s="20"/>
    </row>
    <row r="652" spans="2:7" ht="12.75" customHeight="1">
      <c r="B652" s="20"/>
      <c r="C652" s="20"/>
      <c r="D652" s="20"/>
      <c r="E652" s="20"/>
      <c r="F652" s="20"/>
      <c r="G652" s="20"/>
    </row>
    <row r="653" spans="2:7" ht="12.75" customHeight="1">
      <c r="B653" s="20"/>
      <c r="C653" s="20"/>
      <c r="D653" s="20"/>
      <c r="E653" s="20"/>
      <c r="F653" s="20"/>
      <c r="G653" s="20"/>
    </row>
    <row r="654" spans="2:7" ht="12.75" customHeight="1">
      <c r="B654" s="20"/>
      <c r="C654" s="20"/>
      <c r="D654" s="20"/>
      <c r="E654" s="20"/>
      <c r="F654" s="20"/>
      <c r="G654" s="20"/>
    </row>
    <row r="655" spans="2:7" ht="12.75" customHeight="1">
      <c r="B655" s="20"/>
      <c r="C655" s="20"/>
      <c r="D655" s="20"/>
      <c r="E655" s="20"/>
      <c r="F655" s="20"/>
      <c r="G655" s="20"/>
    </row>
    <row r="656" spans="2:7" ht="12.75" customHeight="1">
      <c r="B656" s="20"/>
      <c r="C656" s="20"/>
      <c r="D656" s="20"/>
      <c r="E656" s="20"/>
      <c r="F656" s="20"/>
      <c r="G656" s="20"/>
    </row>
    <row r="657" spans="2:7" ht="12.75" customHeight="1">
      <c r="B657" s="20"/>
      <c r="C657" s="20"/>
      <c r="D657" s="20"/>
      <c r="E657" s="20"/>
      <c r="F657" s="20"/>
      <c r="G657" s="20"/>
    </row>
    <row r="658" spans="2:7" ht="12.75" customHeight="1">
      <c r="B658" s="20"/>
      <c r="C658" s="20"/>
      <c r="D658" s="20"/>
      <c r="E658" s="20"/>
      <c r="F658" s="20"/>
      <c r="G658" s="20"/>
    </row>
    <row r="659" spans="2:7" ht="12.75" customHeight="1">
      <c r="B659" s="20"/>
      <c r="C659" s="20"/>
      <c r="D659" s="20"/>
      <c r="E659" s="20"/>
      <c r="F659" s="20"/>
      <c r="G659" s="20"/>
    </row>
    <row r="660" spans="2:7" ht="12.75" customHeight="1">
      <c r="B660" s="20"/>
      <c r="C660" s="20"/>
      <c r="D660" s="20"/>
      <c r="E660" s="20"/>
      <c r="F660" s="20"/>
      <c r="G660" s="20"/>
    </row>
    <row r="661" spans="2:7" ht="12.75" customHeight="1">
      <c r="B661" s="20"/>
      <c r="C661" s="20"/>
      <c r="D661" s="20"/>
      <c r="E661" s="20"/>
      <c r="F661" s="20"/>
      <c r="G661" s="20"/>
    </row>
    <row r="662" spans="2:7" ht="12.75" customHeight="1">
      <c r="B662" s="20"/>
      <c r="C662" s="20"/>
      <c r="D662" s="20"/>
      <c r="E662" s="20"/>
      <c r="F662" s="20"/>
      <c r="G662" s="20"/>
    </row>
    <row r="663" spans="2:7" ht="12.75" customHeight="1">
      <c r="B663" s="20"/>
      <c r="C663" s="20"/>
      <c r="D663" s="20"/>
      <c r="E663" s="20"/>
      <c r="F663" s="20"/>
      <c r="G663" s="20"/>
    </row>
    <row r="664" spans="2:7" ht="12.75" customHeight="1">
      <c r="B664" s="20"/>
      <c r="C664" s="20"/>
      <c r="D664" s="20"/>
      <c r="E664" s="20"/>
      <c r="F664" s="20"/>
      <c r="G664" s="20"/>
    </row>
    <row r="665" spans="2:7" ht="12.75" customHeight="1">
      <c r="B665" s="20"/>
      <c r="C665" s="20"/>
      <c r="D665" s="20"/>
      <c r="E665" s="20"/>
      <c r="F665" s="20"/>
      <c r="G665" s="20"/>
    </row>
    <row r="666" spans="2:7" ht="12.75" customHeight="1">
      <c r="B666" s="20"/>
      <c r="C666" s="20"/>
      <c r="D666" s="20"/>
      <c r="E666" s="20"/>
      <c r="F666" s="20"/>
      <c r="G666" s="20"/>
    </row>
    <row r="667" spans="2:7" ht="12.75" customHeight="1">
      <c r="B667" s="20"/>
      <c r="C667" s="20"/>
      <c r="D667" s="20"/>
      <c r="E667" s="20"/>
      <c r="F667" s="20"/>
      <c r="G667" s="20"/>
    </row>
    <row r="668" spans="2:7" ht="12.75" customHeight="1">
      <c r="B668" s="20"/>
      <c r="C668" s="20"/>
      <c r="D668" s="20"/>
      <c r="E668" s="20"/>
      <c r="F668" s="20"/>
      <c r="G668" s="20"/>
    </row>
    <row r="669" spans="2:7" ht="12.75" customHeight="1">
      <c r="B669" s="20"/>
      <c r="C669" s="20"/>
      <c r="D669" s="20"/>
      <c r="E669" s="20"/>
      <c r="F669" s="20"/>
      <c r="G669" s="20"/>
    </row>
    <row r="670" spans="2:7" ht="12.75" customHeight="1">
      <c r="B670" s="20"/>
      <c r="C670" s="20"/>
      <c r="D670" s="20"/>
      <c r="E670" s="20"/>
      <c r="F670" s="20"/>
      <c r="G670" s="20"/>
    </row>
    <row r="671" spans="2:7" ht="12.75" customHeight="1">
      <c r="B671" s="20"/>
      <c r="C671" s="20"/>
      <c r="D671" s="20"/>
      <c r="E671" s="20"/>
      <c r="F671" s="20"/>
      <c r="G671" s="20"/>
    </row>
    <row r="672" spans="2:7" ht="12.75" customHeight="1">
      <c r="B672" s="20"/>
      <c r="C672" s="20"/>
      <c r="D672" s="20"/>
      <c r="E672" s="20"/>
      <c r="F672" s="20"/>
      <c r="G672" s="20"/>
    </row>
    <row r="673" spans="2:7" ht="12.75" customHeight="1">
      <c r="B673" s="20"/>
      <c r="C673" s="20"/>
      <c r="D673" s="20"/>
      <c r="E673" s="20"/>
      <c r="F673" s="20"/>
      <c r="G673" s="20"/>
    </row>
    <row r="674" spans="2:7" ht="12.75" customHeight="1">
      <c r="B674" s="20"/>
      <c r="C674" s="20"/>
      <c r="D674" s="20"/>
      <c r="E674" s="20"/>
      <c r="F674" s="20"/>
      <c r="G674" s="20"/>
    </row>
    <row r="675" spans="2:7" ht="12.75" customHeight="1">
      <c r="B675" s="20"/>
      <c r="C675" s="20"/>
      <c r="D675" s="20"/>
      <c r="E675" s="20"/>
      <c r="F675" s="20"/>
      <c r="G675" s="20"/>
    </row>
    <row r="676" spans="2:7" ht="12.75" customHeight="1">
      <c r="B676" s="20"/>
      <c r="C676" s="20"/>
      <c r="D676" s="20"/>
      <c r="E676" s="20"/>
      <c r="F676" s="20"/>
      <c r="G676" s="20"/>
    </row>
    <row r="677" spans="2:7" ht="12.75" customHeight="1">
      <c r="B677" s="20"/>
      <c r="C677" s="20"/>
      <c r="D677" s="20"/>
      <c r="E677" s="20"/>
      <c r="F677" s="20"/>
      <c r="G677" s="20"/>
    </row>
    <row r="678" spans="2:7" ht="12.75" customHeight="1">
      <c r="B678" s="20"/>
      <c r="C678" s="20"/>
      <c r="D678" s="20"/>
      <c r="E678" s="20"/>
      <c r="F678" s="20"/>
      <c r="G678" s="20"/>
    </row>
    <row r="679" spans="2:7" ht="12.75" customHeight="1">
      <c r="B679" s="20"/>
      <c r="C679" s="20"/>
      <c r="D679" s="20"/>
      <c r="E679" s="20"/>
      <c r="F679" s="20"/>
      <c r="G679" s="20"/>
    </row>
    <row r="680" spans="2:7" ht="12.75" customHeight="1">
      <c r="B680" s="20"/>
      <c r="C680" s="20"/>
      <c r="D680" s="20"/>
      <c r="E680" s="20"/>
      <c r="F680" s="20"/>
      <c r="G680" s="20"/>
    </row>
    <row r="681" spans="2:7" ht="12.75" customHeight="1">
      <c r="B681" s="20"/>
      <c r="C681" s="20"/>
      <c r="D681" s="20"/>
      <c r="E681" s="20"/>
      <c r="F681" s="20"/>
      <c r="G681" s="20"/>
    </row>
    <row r="682" spans="2:7" ht="12.75" customHeight="1">
      <c r="B682" s="20"/>
      <c r="C682" s="20"/>
      <c r="D682" s="20"/>
      <c r="E682" s="20"/>
      <c r="F682" s="20"/>
      <c r="G682" s="20"/>
    </row>
    <row r="683" spans="2:7" ht="12.75" customHeight="1">
      <c r="B683" s="20"/>
      <c r="C683" s="20"/>
      <c r="D683" s="20"/>
      <c r="E683" s="20"/>
      <c r="F683" s="20"/>
      <c r="G683" s="20"/>
    </row>
    <row r="684" spans="2:7" ht="12.75" customHeight="1">
      <c r="B684" s="20"/>
      <c r="C684" s="20"/>
      <c r="D684" s="20"/>
      <c r="E684" s="20"/>
      <c r="F684" s="20"/>
      <c r="G684" s="20"/>
    </row>
    <row r="685" spans="2:7" ht="12.75" customHeight="1">
      <c r="B685" s="20"/>
      <c r="C685" s="20"/>
      <c r="D685" s="20"/>
      <c r="E685" s="20"/>
      <c r="F685" s="20"/>
      <c r="G685" s="20"/>
    </row>
    <row r="686" spans="2:7" ht="12.75" customHeight="1">
      <c r="B686" s="20"/>
      <c r="C686" s="20"/>
      <c r="D686" s="20"/>
      <c r="E686" s="20"/>
      <c r="F686" s="20"/>
      <c r="G686" s="20"/>
    </row>
    <row r="687" spans="2:7" ht="12.75" customHeight="1">
      <c r="B687" s="20"/>
      <c r="C687" s="20"/>
      <c r="D687" s="20"/>
      <c r="E687" s="20"/>
      <c r="F687" s="20"/>
      <c r="G687" s="20"/>
    </row>
    <row r="688" spans="2:7" ht="12.75" customHeight="1">
      <c r="B688" s="20"/>
      <c r="C688" s="20"/>
      <c r="D688" s="20"/>
      <c r="E688" s="20"/>
      <c r="F688" s="20"/>
      <c r="G688" s="20"/>
    </row>
    <row r="689" spans="2:7" ht="12.75" customHeight="1">
      <c r="B689" s="20"/>
      <c r="C689" s="20"/>
      <c r="D689" s="20"/>
      <c r="E689" s="20"/>
      <c r="F689" s="20"/>
      <c r="G689" s="20"/>
    </row>
    <row r="690" spans="2:7" ht="12.75" customHeight="1">
      <c r="B690" s="20"/>
      <c r="C690" s="20"/>
      <c r="D690" s="20"/>
      <c r="E690" s="20"/>
      <c r="F690" s="20"/>
      <c r="G690" s="20"/>
    </row>
    <row r="691" spans="2:7" ht="12.75" customHeight="1">
      <c r="B691" s="20"/>
      <c r="C691" s="20"/>
      <c r="D691" s="20"/>
      <c r="E691" s="20"/>
      <c r="F691" s="20"/>
      <c r="G691" s="20"/>
    </row>
    <row r="692" spans="2:7" ht="12.75" customHeight="1">
      <c r="B692" s="20"/>
      <c r="C692" s="20"/>
      <c r="D692" s="20"/>
      <c r="E692" s="20"/>
      <c r="F692" s="20"/>
      <c r="G692" s="20"/>
    </row>
    <row r="693" spans="2:7" ht="12.75" customHeight="1">
      <c r="B693" s="20"/>
      <c r="C693" s="20"/>
      <c r="D693" s="20"/>
      <c r="E693" s="20"/>
      <c r="F693" s="20"/>
      <c r="G693" s="20"/>
    </row>
    <row r="694" spans="2:7" ht="12.75" customHeight="1">
      <c r="B694" s="20"/>
      <c r="C694" s="20"/>
      <c r="D694" s="20"/>
      <c r="E694" s="20"/>
      <c r="F694" s="20"/>
      <c r="G694" s="20"/>
    </row>
    <row r="695" spans="2:7" ht="12.75" customHeight="1">
      <c r="B695" s="20"/>
      <c r="C695" s="20"/>
      <c r="D695" s="20"/>
      <c r="E695" s="20"/>
      <c r="F695" s="20"/>
      <c r="G695" s="20"/>
    </row>
    <row r="696" spans="2:7" ht="12.75" customHeight="1">
      <c r="B696" s="20"/>
      <c r="C696" s="20"/>
      <c r="D696" s="20"/>
      <c r="E696" s="20"/>
      <c r="F696" s="20"/>
      <c r="G696" s="20"/>
    </row>
    <row r="697" spans="2:7" ht="12.75" customHeight="1">
      <c r="B697" s="20"/>
      <c r="C697" s="20"/>
      <c r="D697" s="20"/>
      <c r="E697" s="20"/>
      <c r="F697" s="20"/>
      <c r="G697" s="20"/>
    </row>
    <row r="698" spans="2:7" ht="12.75" customHeight="1">
      <c r="B698" s="20"/>
      <c r="C698" s="20"/>
      <c r="D698" s="20"/>
      <c r="E698" s="20"/>
      <c r="F698" s="20"/>
      <c r="G698" s="20"/>
    </row>
    <row r="699" spans="2:7" ht="12.75" customHeight="1">
      <c r="B699" s="20"/>
      <c r="C699" s="20"/>
      <c r="D699" s="20"/>
      <c r="E699" s="20"/>
      <c r="F699" s="20"/>
      <c r="G699" s="20"/>
    </row>
    <row r="700" spans="2:7" ht="12.75" customHeight="1">
      <c r="B700" s="20"/>
      <c r="C700" s="20"/>
      <c r="D700" s="20"/>
      <c r="E700" s="20"/>
      <c r="F700" s="20"/>
      <c r="G700" s="20"/>
    </row>
    <row r="701" spans="2:7" ht="12.75" customHeight="1">
      <c r="B701" s="20"/>
      <c r="C701" s="20"/>
      <c r="D701" s="20"/>
      <c r="E701" s="20"/>
      <c r="F701" s="20"/>
      <c r="G701" s="20"/>
    </row>
    <row r="702" spans="2:7" ht="12.75" customHeight="1">
      <c r="B702" s="20"/>
      <c r="C702" s="20"/>
      <c r="D702" s="20"/>
      <c r="E702" s="20"/>
      <c r="F702" s="20"/>
      <c r="G702" s="20"/>
    </row>
    <row r="703" spans="2:7" ht="12.75" customHeight="1">
      <c r="B703" s="20"/>
      <c r="C703" s="20"/>
      <c r="D703" s="20"/>
      <c r="E703" s="20"/>
      <c r="F703" s="20"/>
      <c r="G703" s="20"/>
    </row>
    <row r="704" spans="2:7" ht="12.75" customHeight="1">
      <c r="B704" s="20"/>
      <c r="C704" s="20"/>
      <c r="D704" s="20"/>
      <c r="E704" s="20"/>
      <c r="F704" s="20"/>
      <c r="G704" s="20"/>
    </row>
    <row r="705" spans="2:7" ht="12.75" customHeight="1">
      <c r="B705" s="20"/>
      <c r="C705" s="20"/>
      <c r="D705" s="20"/>
      <c r="E705" s="20"/>
      <c r="F705" s="20"/>
      <c r="G705" s="20"/>
    </row>
    <row r="706" spans="2:7" ht="12.75" customHeight="1">
      <c r="B706" s="20"/>
      <c r="C706" s="20"/>
      <c r="D706" s="20"/>
      <c r="E706" s="20"/>
      <c r="F706" s="20"/>
      <c r="G706" s="20"/>
    </row>
    <row r="707" spans="2:7" ht="12.75" customHeight="1">
      <c r="B707" s="20"/>
      <c r="C707" s="20"/>
      <c r="D707" s="20"/>
      <c r="E707" s="20"/>
      <c r="F707" s="20"/>
      <c r="G707" s="20"/>
    </row>
    <row r="708" spans="2:7" ht="12.75" customHeight="1">
      <c r="B708" s="20"/>
      <c r="C708" s="20"/>
      <c r="D708" s="20"/>
      <c r="E708" s="20"/>
      <c r="F708" s="20"/>
      <c r="G708" s="20"/>
    </row>
    <row r="709" spans="2:7" ht="12.75" customHeight="1">
      <c r="B709" s="20"/>
      <c r="C709" s="20"/>
      <c r="D709" s="20"/>
      <c r="E709" s="20"/>
      <c r="F709" s="20"/>
      <c r="G709" s="20"/>
    </row>
    <row r="710" spans="2:7" ht="12.75" customHeight="1">
      <c r="B710" s="20"/>
      <c r="C710" s="20"/>
      <c r="D710" s="20"/>
      <c r="E710" s="20"/>
      <c r="F710" s="20"/>
      <c r="G710" s="20"/>
    </row>
    <row r="711" spans="2:7" ht="12.75" customHeight="1">
      <c r="B711" s="20"/>
      <c r="C711" s="20"/>
      <c r="D711" s="20"/>
      <c r="E711" s="20"/>
      <c r="F711" s="20"/>
      <c r="G711" s="20"/>
    </row>
    <row r="712" spans="2:7" ht="12.75" customHeight="1">
      <c r="B712" s="20"/>
      <c r="C712" s="20"/>
      <c r="D712" s="20"/>
      <c r="E712" s="20"/>
      <c r="F712" s="20"/>
      <c r="G712" s="20"/>
    </row>
    <row r="713" spans="2:7" ht="12.75" customHeight="1">
      <c r="B713" s="20"/>
      <c r="C713" s="20"/>
      <c r="D713" s="20"/>
      <c r="E713" s="20"/>
      <c r="F713" s="20"/>
      <c r="G713" s="20"/>
    </row>
    <row r="714" spans="2:7" ht="12.75" customHeight="1">
      <c r="B714" s="20"/>
      <c r="C714" s="20"/>
      <c r="D714" s="20"/>
      <c r="E714" s="20"/>
      <c r="F714" s="20"/>
      <c r="G714" s="20"/>
    </row>
    <row r="715" spans="2:7" ht="12.75" customHeight="1">
      <c r="B715" s="20"/>
      <c r="C715" s="20"/>
      <c r="D715" s="20"/>
      <c r="E715" s="20"/>
      <c r="F715" s="20"/>
      <c r="G715" s="20"/>
    </row>
    <row r="716" spans="2:7" ht="12.75" customHeight="1">
      <c r="B716" s="20"/>
      <c r="C716" s="20"/>
      <c r="D716" s="20"/>
      <c r="E716" s="20"/>
      <c r="F716" s="20"/>
      <c r="G716" s="20"/>
    </row>
    <row r="717" spans="2:7" ht="12.75" customHeight="1">
      <c r="B717" s="20"/>
      <c r="C717" s="20"/>
      <c r="D717" s="20"/>
      <c r="E717" s="20"/>
      <c r="F717" s="20"/>
      <c r="G717" s="20"/>
    </row>
    <row r="718" spans="2:7" ht="12.75" customHeight="1">
      <c r="B718" s="20"/>
      <c r="C718" s="20"/>
      <c r="D718" s="20"/>
      <c r="E718" s="20"/>
      <c r="F718" s="20"/>
      <c r="G718" s="20"/>
    </row>
    <row r="719" spans="2:7" ht="12.75" customHeight="1">
      <c r="B719" s="20"/>
      <c r="C719" s="20"/>
      <c r="D719" s="20"/>
      <c r="E719" s="20"/>
      <c r="F719" s="20"/>
      <c r="G719" s="20"/>
    </row>
    <row r="720" spans="2:7" ht="12.75" customHeight="1">
      <c r="B720" s="20"/>
      <c r="C720" s="20"/>
      <c r="D720" s="20"/>
      <c r="E720" s="20"/>
      <c r="F720" s="20"/>
      <c r="G720" s="20"/>
    </row>
    <row r="721" spans="2:7" ht="12.75" customHeight="1">
      <c r="B721" s="20"/>
      <c r="C721" s="20"/>
      <c r="D721" s="20"/>
      <c r="E721" s="20"/>
      <c r="F721" s="20"/>
      <c r="G721" s="20"/>
    </row>
    <row r="722" spans="2:7" ht="12.75" customHeight="1">
      <c r="B722" s="20"/>
      <c r="C722" s="20"/>
      <c r="D722" s="20"/>
      <c r="E722" s="20"/>
      <c r="F722" s="20"/>
      <c r="G722" s="20"/>
    </row>
    <row r="723" spans="2:7" ht="12.75" customHeight="1">
      <c r="B723" s="20"/>
      <c r="C723" s="20"/>
      <c r="D723" s="20"/>
      <c r="E723" s="20"/>
      <c r="F723" s="20"/>
      <c r="G723" s="20"/>
    </row>
    <row r="724" spans="2:7" ht="12.75" customHeight="1">
      <c r="B724" s="20"/>
      <c r="C724" s="20"/>
      <c r="D724" s="20"/>
      <c r="E724" s="20"/>
      <c r="F724" s="20"/>
      <c r="G724" s="20"/>
    </row>
    <row r="725" spans="2:7" ht="12.75" customHeight="1">
      <c r="B725" s="20"/>
      <c r="C725" s="20"/>
      <c r="D725" s="20"/>
      <c r="E725" s="20"/>
      <c r="F725" s="20"/>
      <c r="G725" s="20"/>
    </row>
    <row r="726" spans="2:7" ht="12.75" customHeight="1">
      <c r="B726" s="20"/>
      <c r="C726" s="20"/>
      <c r="D726" s="20"/>
      <c r="E726" s="20"/>
      <c r="F726" s="20"/>
      <c r="G726" s="20"/>
    </row>
    <row r="727" spans="2:7" ht="12.75" customHeight="1">
      <c r="B727" s="20"/>
      <c r="C727" s="20"/>
      <c r="D727" s="20"/>
      <c r="E727" s="20"/>
      <c r="F727" s="20"/>
      <c r="G727" s="20"/>
    </row>
    <row r="728" spans="2:7" ht="12.75" customHeight="1">
      <c r="B728" s="20"/>
      <c r="C728" s="20"/>
      <c r="D728" s="20"/>
      <c r="E728" s="20"/>
      <c r="F728" s="20"/>
      <c r="G728" s="20"/>
    </row>
    <row r="729" spans="2:7" ht="12.75" customHeight="1">
      <c r="B729" s="20"/>
      <c r="C729" s="20"/>
      <c r="D729" s="20"/>
      <c r="E729" s="20"/>
      <c r="F729" s="20"/>
      <c r="G729" s="20"/>
    </row>
    <row r="730" spans="2:7" ht="12.75" customHeight="1">
      <c r="B730" s="20"/>
      <c r="C730" s="20"/>
      <c r="D730" s="20"/>
      <c r="E730" s="20"/>
      <c r="F730" s="20"/>
      <c r="G730" s="20"/>
    </row>
    <row r="731" spans="2:7" ht="12.75" customHeight="1">
      <c r="B731" s="20"/>
      <c r="C731" s="20"/>
      <c r="D731" s="20"/>
      <c r="E731" s="20"/>
      <c r="F731" s="20"/>
      <c r="G731" s="20"/>
    </row>
    <row r="732" spans="2:7" ht="12.75" customHeight="1">
      <c r="B732" s="20"/>
      <c r="C732" s="20"/>
      <c r="D732" s="20"/>
      <c r="E732" s="20"/>
      <c r="F732" s="20"/>
      <c r="G732" s="20"/>
    </row>
    <row r="733" spans="2:7" ht="12.75" customHeight="1">
      <c r="B733" s="20"/>
      <c r="C733" s="20"/>
      <c r="D733" s="20"/>
      <c r="E733" s="20"/>
      <c r="F733" s="20"/>
      <c r="G733" s="20"/>
    </row>
    <row r="734" spans="2:7" ht="12.75" customHeight="1">
      <c r="B734" s="20"/>
      <c r="C734" s="20"/>
      <c r="D734" s="20"/>
      <c r="E734" s="20"/>
      <c r="F734" s="20"/>
      <c r="G734" s="20"/>
    </row>
    <row r="735" spans="2:7" ht="12.75" customHeight="1">
      <c r="B735" s="20"/>
      <c r="C735" s="20"/>
      <c r="D735" s="20"/>
      <c r="E735" s="20"/>
      <c r="F735" s="20"/>
      <c r="G735" s="20"/>
    </row>
    <row r="736" spans="2:7" ht="12.75" customHeight="1">
      <c r="B736" s="20"/>
      <c r="C736" s="20"/>
      <c r="D736" s="20"/>
      <c r="E736" s="20"/>
      <c r="F736" s="20"/>
      <c r="G736" s="20"/>
    </row>
    <row r="737" spans="2:7" ht="12.75" customHeight="1">
      <c r="B737" s="20"/>
      <c r="C737" s="20"/>
      <c r="D737" s="20"/>
      <c r="E737" s="20"/>
      <c r="F737" s="20"/>
      <c r="G737" s="20"/>
    </row>
    <row r="738" spans="2:7" ht="12.75" customHeight="1">
      <c r="B738" s="20"/>
      <c r="C738" s="20"/>
      <c r="D738" s="20"/>
      <c r="E738" s="20"/>
      <c r="F738" s="20"/>
      <c r="G738" s="20"/>
    </row>
    <row r="739" spans="2:7" ht="12.75" customHeight="1">
      <c r="B739" s="20"/>
      <c r="C739" s="20"/>
      <c r="D739" s="20"/>
      <c r="E739" s="20"/>
      <c r="F739" s="20"/>
      <c r="G739" s="20"/>
    </row>
    <row r="740" spans="2:7" ht="12.75" customHeight="1">
      <c r="B740" s="20"/>
      <c r="C740" s="20"/>
      <c r="D740" s="20"/>
      <c r="E740" s="20"/>
      <c r="F740" s="20"/>
      <c r="G740" s="20"/>
    </row>
    <row r="741" spans="2:7" ht="12.75" customHeight="1">
      <c r="B741" s="20"/>
      <c r="C741" s="20"/>
      <c r="D741" s="20"/>
      <c r="E741" s="20"/>
      <c r="F741" s="20"/>
      <c r="G741" s="20"/>
    </row>
    <row r="742" spans="2:7" ht="12.75" customHeight="1">
      <c r="B742" s="20"/>
      <c r="C742" s="20"/>
      <c r="D742" s="20"/>
      <c r="E742" s="20"/>
      <c r="F742" s="20"/>
      <c r="G742" s="20"/>
    </row>
    <row r="743" spans="2:7" ht="12.75" customHeight="1">
      <c r="B743" s="20"/>
      <c r="C743" s="20"/>
      <c r="D743" s="20"/>
      <c r="E743" s="20"/>
      <c r="F743" s="20"/>
      <c r="G743" s="20"/>
    </row>
    <row r="744" spans="2:7" ht="12.75" customHeight="1">
      <c r="B744" s="20"/>
      <c r="C744" s="20"/>
      <c r="D744" s="20"/>
      <c r="E744" s="20"/>
      <c r="F744" s="20"/>
      <c r="G744" s="20"/>
    </row>
    <row r="745" spans="2:7" ht="12.75" customHeight="1">
      <c r="B745" s="20"/>
      <c r="C745" s="20"/>
      <c r="D745" s="20"/>
      <c r="E745" s="20"/>
      <c r="F745" s="20"/>
      <c r="G745" s="20"/>
    </row>
    <row r="746" spans="2:7" ht="12.75" customHeight="1">
      <c r="B746" s="20"/>
      <c r="C746" s="20"/>
      <c r="D746" s="20"/>
      <c r="E746" s="20"/>
      <c r="F746" s="20"/>
      <c r="G746" s="20"/>
    </row>
    <row r="747" spans="2:7" ht="12.75" customHeight="1">
      <c r="B747" s="20"/>
      <c r="C747" s="20"/>
      <c r="D747" s="20"/>
      <c r="E747" s="20"/>
      <c r="F747" s="20"/>
      <c r="G747" s="20"/>
    </row>
    <row r="748" spans="2:7" ht="12.75" customHeight="1">
      <c r="B748" s="20"/>
      <c r="C748" s="20"/>
      <c r="D748" s="20"/>
      <c r="E748" s="20"/>
      <c r="F748" s="20"/>
      <c r="G748" s="20"/>
    </row>
    <row r="749" spans="2:7" ht="12.75" customHeight="1">
      <c r="B749" s="20"/>
      <c r="C749" s="20"/>
      <c r="D749" s="20"/>
      <c r="E749" s="20"/>
      <c r="F749" s="20"/>
      <c r="G749" s="20"/>
    </row>
    <row r="750" spans="2:7" ht="12.75" customHeight="1">
      <c r="B750" s="20"/>
      <c r="C750" s="20"/>
      <c r="D750" s="20"/>
      <c r="E750" s="20"/>
      <c r="F750" s="20"/>
      <c r="G750" s="20"/>
    </row>
    <row r="751" spans="2:7" ht="12.75" customHeight="1">
      <c r="B751" s="20"/>
      <c r="C751" s="20"/>
      <c r="D751" s="20"/>
      <c r="E751" s="20"/>
      <c r="F751" s="20"/>
      <c r="G751" s="20"/>
    </row>
    <row r="752" spans="2:7" ht="12.75" customHeight="1">
      <c r="B752" s="20"/>
      <c r="C752" s="20"/>
      <c r="D752" s="20"/>
      <c r="E752" s="20"/>
      <c r="F752" s="20"/>
      <c r="G752" s="20"/>
    </row>
    <row r="753" spans="2:7" ht="12.75" customHeight="1">
      <c r="B753" s="20"/>
      <c r="C753" s="20"/>
      <c r="D753" s="20"/>
      <c r="E753" s="20"/>
      <c r="F753" s="20"/>
      <c r="G753" s="20"/>
    </row>
    <row r="754" spans="2:7" ht="12.75" customHeight="1">
      <c r="B754" s="20"/>
      <c r="C754" s="20"/>
      <c r="D754" s="20"/>
      <c r="E754" s="20"/>
      <c r="F754" s="20"/>
      <c r="G754" s="20"/>
    </row>
    <row r="755" spans="2:7" ht="12.75" customHeight="1">
      <c r="B755" s="20"/>
      <c r="C755" s="20"/>
      <c r="D755" s="20"/>
      <c r="E755" s="20"/>
      <c r="F755" s="20"/>
      <c r="G755" s="20"/>
    </row>
    <row r="756" spans="2:7" ht="12.75" customHeight="1">
      <c r="B756" s="20"/>
      <c r="C756" s="20"/>
      <c r="D756" s="20"/>
      <c r="E756" s="20"/>
      <c r="F756" s="20"/>
      <c r="G756" s="20"/>
    </row>
    <row r="757" spans="2:7" ht="12.75" customHeight="1">
      <c r="B757" s="20"/>
      <c r="C757" s="20"/>
      <c r="D757" s="20"/>
      <c r="E757" s="20"/>
      <c r="F757" s="20"/>
      <c r="G757" s="20"/>
    </row>
    <row r="758" spans="2:7" ht="12.75" customHeight="1">
      <c r="B758" s="20"/>
      <c r="C758" s="20"/>
      <c r="D758" s="20"/>
      <c r="E758" s="20"/>
      <c r="F758" s="20"/>
      <c r="G758" s="20"/>
    </row>
    <row r="759" spans="2:7" ht="12.75" customHeight="1">
      <c r="B759" s="20"/>
      <c r="C759" s="20"/>
      <c r="D759" s="20"/>
      <c r="E759" s="20"/>
      <c r="F759" s="20"/>
      <c r="G759" s="20"/>
    </row>
    <row r="760" spans="2:7" ht="12.75" customHeight="1">
      <c r="B760" s="20"/>
      <c r="C760" s="20"/>
      <c r="D760" s="20"/>
      <c r="E760" s="20"/>
      <c r="F760" s="20"/>
      <c r="G760" s="20"/>
    </row>
    <row r="761" spans="2:7" ht="12.75" customHeight="1">
      <c r="B761" s="20"/>
      <c r="C761" s="20"/>
      <c r="D761" s="20"/>
      <c r="E761" s="20"/>
      <c r="F761" s="20"/>
      <c r="G761" s="20"/>
    </row>
    <row r="762" spans="2:7" ht="12.75" customHeight="1">
      <c r="B762" s="20"/>
      <c r="C762" s="20"/>
      <c r="D762" s="20"/>
      <c r="E762" s="20"/>
      <c r="F762" s="20"/>
      <c r="G762" s="20"/>
    </row>
    <row r="763" spans="2:7" ht="12.75" customHeight="1">
      <c r="B763" s="20"/>
      <c r="C763" s="20"/>
      <c r="D763" s="20"/>
      <c r="E763" s="20"/>
      <c r="F763" s="20"/>
      <c r="G763" s="20"/>
    </row>
    <row r="764" spans="2:7" ht="12.75" customHeight="1">
      <c r="B764" s="20"/>
      <c r="C764" s="20"/>
      <c r="D764" s="20"/>
      <c r="E764" s="20"/>
      <c r="F764" s="20"/>
      <c r="G764" s="20"/>
    </row>
    <row r="765" spans="2:7" ht="12.75" customHeight="1">
      <c r="B765" s="20"/>
      <c r="C765" s="20"/>
      <c r="D765" s="20"/>
      <c r="E765" s="20"/>
      <c r="F765" s="20"/>
      <c r="G765" s="20"/>
    </row>
    <row r="766" spans="2:7" ht="12.75" customHeight="1">
      <c r="B766" s="20"/>
      <c r="C766" s="20"/>
      <c r="D766" s="20"/>
      <c r="E766" s="20"/>
      <c r="F766" s="20"/>
      <c r="G766" s="20"/>
    </row>
    <row r="767" spans="2:7" ht="12.75" customHeight="1">
      <c r="B767" s="20"/>
      <c r="C767" s="20"/>
      <c r="D767" s="20"/>
      <c r="E767" s="20"/>
      <c r="F767" s="20"/>
      <c r="G767" s="20"/>
    </row>
    <row r="768" spans="2:7" ht="12.75" customHeight="1">
      <c r="B768" s="20"/>
      <c r="C768" s="20"/>
      <c r="D768" s="20"/>
      <c r="E768" s="20"/>
      <c r="F768" s="20"/>
      <c r="G768" s="20"/>
    </row>
    <row r="769" spans="2:7" ht="12.75" customHeight="1">
      <c r="B769" s="20"/>
      <c r="C769" s="20"/>
      <c r="D769" s="20"/>
      <c r="E769" s="20"/>
      <c r="F769" s="20"/>
      <c r="G769" s="20"/>
    </row>
    <row r="770" spans="2:7" ht="12.75" customHeight="1">
      <c r="B770" s="20"/>
      <c r="C770" s="20"/>
      <c r="D770" s="20"/>
      <c r="E770" s="20"/>
      <c r="F770" s="20"/>
      <c r="G770" s="20"/>
    </row>
    <row r="771" spans="2:7" ht="12.75" customHeight="1">
      <c r="B771" s="20"/>
      <c r="C771" s="20"/>
      <c r="D771" s="20"/>
      <c r="E771" s="20"/>
      <c r="F771" s="20"/>
      <c r="G771" s="20"/>
    </row>
    <row r="772" spans="2:7" ht="12.75" customHeight="1">
      <c r="B772" s="20"/>
      <c r="C772" s="20"/>
      <c r="D772" s="20"/>
      <c r="E772" s="20"/>
      <c r="F772" s="20"/>
      <c r="G772" s="20"/>
    </row>
    <row r="773" spans="2:7" ht="12.75" customHeight="1">
      <c r="B773" s="20"/>
      <c r="C773" s="20"/>
      <c r="D773" s="20"/>
      <c r="E773" s="20"/>
      <c r="F773" s="20"/>
      <c r="G773" s="20"/>
    </row>
    <row r="774" spans="2:7" ht="12.75" customHeight="1">
      <c r="B774" s="20"/>
      <c r="C774" s="20"/>
      <c r="D774" s="20"/>
      <c r="E774" s="20"/>
      <c r="F774" s="20"/>
      <c r="G774" s="20"/>
    </row>
    <row r="775" spans="2:7" ht="12.75" customHeight="1">
      <c r="B775" s="20"/>
      <c r="C775" s="20"/>
      <c r="D775" s="20"/>
      <c r="E775" s="20"/>
      <c r="F775" s="20"/>
      <c r="G775" s="20"/>
    </row>
    <row r="776" spans="2:7" ht="12.75" customHeight="1">
      <c r="B776" s="20"/>
      <c r="C776" s="20"/>
      <c r="D776" s="20"/>
      <c r="E776" s="20"/>
      <c r="F776" s="20"/>
      <c r="G776" s="20"/>
    </row>
    <row r="777" spans="2:7" ht="12.75" customHeight="1">
      <c r="B777" s="20"/>
      <c r="C777" s="20"/>
      <c r="D777" s="20"/>
      <c r="E777" s="20"/>
      <c r="F777" s="20"/>
      <c r="G777" s="20"/>
    </row>
    <row r="778" spans="2:7" ht="12.75" customHeight="1">
      <c r="B778" s="20"/>
      <c r="C778" s="20"/>
      <c r="D778" s="20"/>
      <c r="E778" s="20"/>
      <c r="F778" s="20"/>
      <c r="G778" s="20"/>
    </row>
    <row r="779" spans="2:7" ht="12.75" customHeight="1">
      <c r="B779" s="20"/>
      <c r="C779" s="20"/>
      <c r="D779" s="20"/>
      <c r="E779" s="20"/>
      <c r="F779" s="20"/>
      <c r="G779" s="20"/>
    </row>
    <row r="780" spans="2:7" ht="12.75" customHeight="1">
      <c r="B780" s="20"/>
      <c r="C780" s="20"/>
      <c r="D780" s="20"/>
      <c r="E780" s="20"/>
      <c r="F780" s="20"/>
      <c r="G780" s="20"/>
    </row>
    <row r="781" spans="2:7" ht="12.75" customHeight="1">
      <c r="B781" s="20"/>
      <c r="C781" s="20"/>
      <c r="D781" s="20"/>
      <c r="E781" s="20"/>
      <c r="F781" s="20"/>
      <c r="G781" s="20"/>
    </row>
    <row r="782" spans="2:7" ht="12.75" customHeight="1">
      <c r="B782" s="20"/>
      <c r="C782" s="20"/>
      <c r="D782" s="20"/>
      <c r="E782" s="20"/>
      <c r="F782" s="20"/>
      <c r="G782" s="20"/>
    </row>
    <row r="783" spans="2:7" ht="12.75" customHeight="1">
      <c r="B783" s="20"/>
      <c r="C783" s="20"/>
      <c r="D783" s="20"/>
      <c r="E783" s="20"/>
      <c r="F783" s="20"/>
      <c r="G783" s="20"/>
    </row>
    <row r="784" spans="2:7" ht="12.75" customHeight="1">
      <c r="B784" s="20"/>
      <c r="C784" s="20"/>
      <c r="D784" s="20"/>
      <c r="E784" s="20"/>
      <c r="F784" s="20"/>
      <c r="G784" s="20"/>
    </row>
    <row r="785" spans="2:7" ht="12.75" customHeight="1">
      <c r="B785" s="20"/>
      <c r="C785" s="20"/>
      <c r="D785" s="20"/>
      <c r="E785" s="20"/>
      <c r="F785" s="20"/>
      <c r="G785" s="20"/>
    </row>
    <row r="786" spans="2:7" ht="12.75" customHeight="1">
      <c r="B786" s="20"/>
      <c r="C786" s="20"/>
      <c r="D786" s="20"/>
      <c r="E786" s="20"/>
      <c r="F786" s="20"/>
      <c r="G786" s="20"/>
    </row>
    <row r="787" spans="2:7" ht="12.75" customHeight="1">
      <c r="B787" s="20"/>
      <c r="C787" s="20"/>
      <c r="D787" s="20"/>
      <c r="E787" s="20"/>
      <c r="F787" s="20"/>
      <c r="G787" s="20"/>
    </row>
    <row r="788" spans="2:7" ht="12.75" customHeight="1">
      <c r="B788" s="20"/>
      <c r="C788" s="20"/>
      <c r="D788" s="20"/>
      <c r="E788" s="20"/>
      <c r="F788" s="20"/>
      <c r="G788" s="20"/>
    </row>
    <row r="789" spans="2:7" ht="12.75" customHeight="1">
      <c r="B789" s="20"/>
      <c r="C789" s="20"/>
      <c r="D789" s="20"/>
      <c r="E789" s="20"/>
      <c r="F789" s="20"/>
      <c r="G789" s="20"/>
    </row>
    <row r="790" spans="2:7" ht="12.75" customHeight="1">
      <c r="B790" s="20"/>
      <c r="C790" s="20"/>
      <c r="D790" s="20"/>
      <c r="E790" s="20"/>
      <c r="F790" s="20"/>
      <c r="G790" s="20"/>
    </row>
    <row r="791" spans="2:7" ht="12.75" customHeight="1">
      <c r="B791" s="20"/>
      <c r="C791" s="20"/>
      <c r="D791" s="20"/>
      <c r="E791" s="20"/>
      <c r="F791" s="20"/>
      <c r="G791" s="20"/>
    </row>
    <row r="792" spans="2:7" ht="12.75" customHeight="1">
      <c r="B792" s="20"/>
      <c r="C792" s="20"/>
      <c r="D792" s="20"/>
      <c r="E792" s="20"/>
      <c r="F792" s="20"/>
      <c r="G792" s="20"/>
    </row>
    <row r="793" spans="2:7" ht="12.75" customHeight="1">
      <c r="B793" s="20"/>
      <c r="C793" s="20"/>
      <c r="D793" s="20"/>
      <c r="E793" s="20"/>
      <c r="F793" s="20"/>
      <c r="G793" s="20"/>
    </row>
    <row r="794" spans="2:7" ht="12.75" customHeight="1">
      <c r="B794" s="20"/>
      <c r="C794" s="20"/>
      <c r="D794" s="20"/>
      <c r="E794" s="20"/>
      <c r="F794" s="20"/>
      <c r="G794" s="20"/>
    </row>
    <row r="795" spans="2:7" ht="12.75" customHeight="1">
      <c r="B795" s="20"/>
      <c r="C795" s="20"/>
      <c r="D795" s="20"/>
      <c r="E795" s="20"/>
      <c r="F795" s="20"/>
      <c r="G795" s="20"/>
    </row>
    <row r="796" spans="2:7" ht="12.75" customHeight="1">
      <c r="B796" s="20"/>
      <c r="C796" s="20"/>
      <c r="D796" s="20"/>
      <c r="E796" s="20"/>
      <c r="F796" s="20"/>
      <c r="G796" s="20"/>
    </row>
    <row r="797" spans="2:7" ht="12.75" customHeight="1">
      <c r="B797" s="20"/>
      <c r="C797" s="20"/>
      <c r="D797" s="20"/>
      <c r="E797" s="20"/>
      <c r="F797" s="20"/>
      <c r="G797" s="20"/>
    </row>
    <row r="798" spans="2:7" ht="12.75" customHeight="1">
      <c r="B798" s="20"/>
      <c r="C798" s="20"/>
      <c r="D798" s="20"/>
      <c r="E798" s="20"/>
      <c r="F798" s="20"/>
      <c r="G798" s="20"/>
    </row>
    <row r="799" spans="2:7" ht="12.75" customHeight="1">
      <c r="B799" s="20"/>
      <c r="C799" s="20"/>
      <c r="D799" s="20"/>
      <c r="E799" s="20"/>
      <c r="F799" s="20"/>
      <c r="G799" s="20"/>
    </row>
    <row r="800" spans="2:7" ht="12.75" customHeight="1">
      <c r="B800" s="20"/>
      <c r="C800" s="20"/>
      <c r="D800" s="20"/>
      <c r="E800" s="20"/>
      <c r="F800" s="20"/>
      <c r="G800" s="20"/>
    </row>
    <row r="801" spans="2:7" ht="12.75" customHeight="1">
      <c r="B801" s="20"/>
      <c r="C801" s="20"/>
      <c r="D801" s="20"/>
      <c r="E801" s="20"/>
      <c r="F801" s="20"/>
      <c r="G801" s="20"/>
    </row>
    <row r="802" spans="2:7" ht="12.75" customHeight="1">
      <c r="B802" s="20"/>
      <c r="C802" s="20"/>
      <c r="D802" s="20"/>
      <c r="E802" s="20"/>
      <c r="F802" s="20"/>
      <c r="G802" s="20"/>
    </row>
    <row r="803" spans="2:7" ht="12.75" customHeight="1">
      <c r="B803" s="20"/>
      <c r="C803" s="20"/>
      <c r="D803" s="20"/>
      <c r="E803" s="20"/>
      <c r="F803" s="20"/>
      <c r="G803" s="20"/>
    </row>
    <row r="804" spans="2:7" ht="12.75" customHeight="1">
      <c r="B804" s="20"/>
      <c r="C804" s="20"/>
      <c r="D804" s="20"/>
      <c r="E804" s="20"/>
      <c r="F804" s="20"/>
      <c r="G804" s="20"/>
    </row>
    <row r="805" spans="2:7" ht="12.75" customHeight="1">
      <c r="B805" s="20"/>
      <c r="C805" s="20"/>
      <c r="D805" s="20"/>
      <c r="E805" s="20"/>
      <c r="F805" s="20"/>
      <c r="G805" s="20"/>
    </row>
    <row r="806" spans="2:7" ht="12.75" customHeight="1">
      <c r="B806" s="20"/>
      <c r="C806" s="20"/>
      <c r="D806" s="20"/>
      <c r="E806" s="20"/>
      <c r="F806" s="20"/>
      <c r="G806" s="20"/>
    </row>
    <row r="807" spans="2:7" ht="12.75" customHeight="1">
      <c r="B807" s="20"/>
      <c r="C807" s="20"/>
      <c r="D807" s="20"/>
      <c r="E807" s="20"/>
      <c r="F807" s="20"/>
      <c r="G807" s="20"/>
    </row>
    <row r="808" spans="2:7" ht="12.75" customHeight="1">
      <c r="B808" s="20"/>
      <c r="C808" s="20"/>
      <c r="D808" s="20"/>
      <c r="E808" s="20"/>
      <c r="F808" s="20"/>
      <c r="G808" s="20"/>
    </row>
    <row r="809" spans="2:7" ht="12.75" customHeight="1">
      <c r="B809" s="20"/>
      <c r="C809" s="20"/>
      <c r="D809" s="20"/>
      <c r="E809" s="20"/>
      <c r="F809" s="20"/>
      <c r="G809" s="20"/>
    </row>
    <row r="810" spans="2:7" ht="12.75" customHeight="1">
      <c r="B810" s="20"/>
      <c r="C810" s="20"/>
      <c r="D810" s="20"/>
      <c r="E810" s="20"/>
      <c r="F810" s="20"/>
      <c r="G810" s="20"/>
    </row>
    <row r="811" spans="2:7" ht="12.75" customHeight="1">
      <c r="B811" s="20"/>
      <c r="C811" s="20"/>
      <c r="D811" s="20"/>
      <c r="E811" s="20"/>
      <c r="F811" s="20"/>
      <c r="G811" s="20"/>
    </row>
    <row r="812" spans="2:7" ht="12.75" customHeight="1">
      <c r="B812" s="20"/>
      <c r="C812" s="20"/>
      <c r="D812" s="20"/>
      <c r="E812" s="20"/>
      <c r="F812" s="20"/>
      <c r="G812" s="20"/>
    </row>
    <row r="813" spans="2:7" ht="12.75" customHeight="1">
      <c r="B813" s="20"/>
      <c r="C813" s="20"/>
      <c r="D813" s="20"/>
      <c r="E813" s="20"/>
      <c r="F813" s="20"/>
      <c r="G813" s="20"/>
    </row>
    <row r="814" spans="2:7" ht="12.75" customHeight="1">
      <c r="B814" s="20"/>
      <c r="C814" s="20"/>
      <c r="D814" s="20"/>
      <c r="E814" s="20"/>
      <c r="F814" s="20"/>
      <c r="G814" s="20"/>
    </row>
    <row r="815" spans="2:7" ht="12.75" customHeight="1">
      <c r="B815" s="20"/>
      <c r="C815" s="20"/>
      <c r="D815" s="20"/>
      <c r="E815" s="20"/>
      <c r="F815" s="20"/>
      <c r="G815" s="20"/>
    </row>
    <row r="816" spans="2:7" ht="12.75" customHeight="1">
      <c r="B816" s="20"/>
      <c r="C816" s="20"/>
      <c r="D816" s="20"/>
      <c r="E816" s="20"/>
      <c r="F816" s="20"/>
      <c r="G816" s="20"/>
    </row>
    <row r="817" spans="2:7" ht="12.75" customHeight="1">
      <c r="B817" s="20"/>
      <c r="C817" s="20"/>
      <c r="D817" s="20"/>
      <c r="E817" s="20"/>
      <c r="F817" s="20"/>
      <c r="G817" s="20"/>
    </row>
    <row r="818" spans="2:7" ht="12.75" customHeight="1">
      <c r="B818" s="20"/>
      <c r="C818" s="20"/>
      <c r="D818" s="20"/>
      <c r="E818" s="20"/>
      <c r="F818" s="20"/>
      <c r="G818" s="20"/>
    </row>
    <row r="819" spans="2:7" ht="12.75" customHeight="1">
      <c r="B819" s="20"/>
      <c r="C819" s="20"/>
      <c r="D819" s="20"/>
      <c r="E819" s="20"/>
      <c r="F819" s="20"/>
      <c r="G819" s="20"/>
    </row>
    <row r="820" spans="2:7" ht="12.75" customHeight="1">
      <c r="B820" s="20"/>
      <c r="C820" s="20"/>
      <c r="D820" s="20"/>
      <c r="E820" s="20"/>
      <c r="F820" s="20"/>
      <c r="G820" s="20"/>
    </row>
    <row r="821" spans="2:7" ht="12.75" customHeight="1">
      <c r="B821" s="20"/>
      <c r="C821" s="20"/>
      <c r="D821" s="20"/>
      <c r="E821" s="20"/>
      <c r="F821" s="20"/>
      <c r="G821" s="20"/>
    </row>
    <row r="822" spans="2:7" ht="12.75" customHeight="1">
      <c r="B822" s="20"/>
      <c r="C822" s="20"/>
      <c r="D822" s="20"/>
      <c r="E822" s="20"/>
      <c r="F822" s="20"/>
      <c r="G822" s="20"/>
    </row>
    <row r="823" spans="2:7" ht="12.75" customHeight="1">
      <c r="B823" s="20"/>
      <c r="C823" s="20"/>
      <c r="D823" s="20"/>
      <c r="E823" s="20"/>
      <c r="F823" s="20"/>
      <c r="G823" s="20"/>
    </row>
    <row r="824" spans="2:7" ht="12.75" customHeight="1">
      <c r="B824" s="20"/>
      <c r="C824" s="20"/>
      <c r="D824" s="20"/>
      <c r="E824" s="20"/>
      <c r="F824" s="20"/>
      <c r="G824" s="20"/>
    </row>
    <row r="825" spans="2:7" ht="12.75" customHeight="1">
      <c r="B825" s="20"/>
      <c r="C825" s="20"/>
      <c r="D825" s="20"/>
      <c r="E825" s="20"/>
      <c r="F825" s="20"/>
      <c r="G825" s="20"/>
    </row>
    <row r="826" spans="2:7" ht="12.75" customHeight="1">
      <c r="B826" s="20"/>
      <c r="C826" s="20"/>
      <c r="D826" s="20"/>
      <c r="E826" s="20"/>
      <c r="F826" s="20"/>
      <c r="G826" s="20"/>
    </row>
    <row r="827" spans="2:7" ht="12.75" customHeight="1">
      <c r="B827" s="20"/>
      <c r="C827" s="20"/>
      <c r="D827" s="20"/>
      <c r="E827" s="20"/>
      <c r="F827" s="20"/>
      <c r="G827" s="20"/>
    </row>
    <row r="828" spans="2:7" ht="12.75" customHeight="1">
      <c r="B828" s="20"/>
      <c r="C828" s="20"/>
      <c r="D828" s="20"/>
      <c r="E828" s="20"/>
      <c r="F828" s="20"/>
      <c r="G828" s="20"/>
    </row>
    <row r="829" spans="2:7" ht="12.75" customHeight="1">
      <c r="B829" s="20"/>
      <c r="C829" s="20"/>
      <c r="D829" s="20"/>
      <c r="E829" s="20"/>
      <c r="F829" s="20"/>
      <c r="G829" s="20"/>
    </row>
    <row r="830" spans="2:7" ht="12.75" customHeight="1">
      <c r="B830" s="20"/>
      <c r="C830" s="20"/>
      <c r="D830" s="20"/>
      <c r="E830" s="20"/>
      <c r="F830" s="20"/>
      <c r="G830" s="20"/>
    </row>
    <row r="831" spans="2:7" ht="12.75" customHeight="1">
      <c r="B831" s="20"/>
      <c r="C831" s="20"/>
      <c r="D831" s="20"/>
      <c r="E831" s="20"/>
      <c r="F831" s="20"/>
      <c r="G831" s="20"/>
    </row>
    <row r="832" spans="2:7" ht="12.75" customHeight="1">
      <c r="B832" s="20"/>
      <c r="C832" s="20"/>
      <c r="D832" s="20"/>
      <c r="E832" s="20"/>
      <c r="F832" s="20"/>
      <c r="G832" s="20"/>
    </row>
    <row r="833" spans="2:7" ht="12.75" customHeight="1">
      <c r="B833" s="20"/>
      <c r="C833" s="20"/>
      <c r="D833" s="20"/>
      <c r="E833" s="20"/>
      <c r="F833" s="20"/>
      <c r="G833" s="20"/>
    </row>
    <row r="834" spans="2:7" ht="12.75" customHeight="1">
      <c r="B834" s="20"/>
      <c r="C834" s="20"/>
      <c r="D834" s="20"/>
      <c r="E834" s="20"/>
      <c r="F834" s="20"/>
      <c r="G834" s="20"/>
    </row>
    <row r="835" spans="2:7" ht="12.75" customHeight="1">
      <c r="B835" s="20"/>
      <c r="C835" s="20"/>
      <c r="D835" s="20"/>
      <c r="E835" s="20"/>
      <c r="F835" s="20"/>
      <c r="G835" s="20"/>
    </row>
    <row r="836" spans="2:7" ht="12.75" customHeight="1">
      <c r="B836" s="20"/>
      <c r="C836" s="20"/>
      <c r="D836" s="20"/>
      <c r="E836" s="20"/>
      <c r="F836" s="20"/>
      <c r="G836" s="20"/>
    </row>
    <row r="837" spans="2:7" ht="12.75" customHeight="1">
      <c r="B837" s="20"/>
      <c r="C837" s="20"/>
      <c r="D837" s="20"/>
      <c r="E837" s="20"/>
      <c r="F837" s="20"/>
      <c r="G837" s="20"/>
    </row>
    <row r="838" spans="2:7" ht="12.75" customHeight="1">
      <c r="B838" s="20"/>
      <c r="C838" s="20"/>
      <c r="D838" s="20"/>
      <c r="E838" s="20"/>
      <c r="F838" s="20"/>
      <c r="G838" s="20"/>
    </row>
    <row r="839" spans="2:7" ht="12.75" customHeight="1">
      <c r="B839" s="20"/>
      <c r="C839" s="20"/>
      <c r="D839" s="20"/>
      <c r="E839" s="20"/>
      <c r="F839" s="20"/>
      <c r="G839" s="20"/>
    </row>
    <row r="840" spans="2:7" ht="12.75" customHeight="1">
      <c r="B840" s="20"/>
      <c r="C840" s="20"/>
      <c r="D840" s="20"/>
      <c r="E840" s="20"/>
      <c r="F840" s="20"/>
      <c r="G840" s="20"/>
    </row>
    <row r="841" spans="2:7" ht="12.75" customHeight="1">
      <c r="B841" s="20"/>
      <c r="C841" s="20"/>
      <c r="D841" s="20"/>
      <c r="E841" s="20"/>
      <c r="F841" s="20"/>
      <c r="G841" s="20"/>
    </row>
    <row r="842" spans="2:7" ht="12.75" customHeight="1">
      <c r="B842" s="20"/>
      <c r="C842" s="20"/>
      <c r="D842" s="20"/>
      <c r="E842" s="20"/>
      <c r="F842" s="20"/>
      <c r="G842" s="20"/>
    </row>
    <row r="843" spans="2:7" ht="12.75" customHeight="1">
      <c r="B843" s="20"/>
      <c r="C843" s="20"/>
      <c r="D843" s="20"/>
      <c r="E843" s="20"/>
      <c r="F843" s="20"/>
      <c r="G843" s="20"/>
    </row>
    <row r="844" spans="2:7" ht="12.75" customHeight="1">
      <c r="B844" s="20"/>
      <c r="C844" s="20"/>
      <c r="D844" s="20"/>
      <c r="E844" s="20"/>
      <c r="F844" s="20"/>
      <c r="G844" s="20"/>
    </row>
    <row r="845" spans="2:7" ht="12.75" customHeight="1">
      <c r="B845" s="20"/>
      <c r="C845" s="20"/>
      <c r="D845" s="20"/>
      <c r="E845" s="20"/>
      <c r="F845" s="20"/>
      <c r="G845" s="20"/>
    </row>
    <row r="846" spans="2:7" ht="12.75" customHeight="1">
      <c r="B846" s="20"/>
      <c r="C846" s="20"/>
      <c r="D846" s="20"/>
      <c r="E846" s="20"/>
      <c r="F846" s="20"/>
      <c r="G846" s="20"/>
    </row>
    <row r="847" spans="2:7" ht="12.75" customHeight="1">
      <c r="B847" s="20"/>
      <c r="C847" s="20"/>
      <c r="D847" s="20"/>
      <c r="E847" s="20"/>
      <c r="F847" s="20"/>
      <c r="G847" s="20"/>
    </row>
    <row r="848" spans="2:7" ht="12.75" customHeight="1">
      <c r="B848" s="20"/>
      <c r="C848" s="20"/>
      <c r="D848" s="20"/>
      <c r="E848" s="20"/>
      <c r="F848" s="20"/>
      <c r="G848" s="20"/>
    </row>
    <row r="849" spans="2:7" ht="12.75" customHeight="1">
      <c r="B849" s="20"/>
      <c r="C849" s="20"/>
      <c r="D849" s="20"/>
      <c r="E849" s="20"/>
      <c r="F849" s="20"/>
      <c r="G849" s="20"/>
    </row>
    <row r="850" spans="2:7" ht="12.75" customHeight="1">
      <c r="B850" s="20"/>
      <c r="C850" s="20"/>
      <c r="D850" s="20"/>
      <c r="E850" s="20"/>
      <c r="F850" s="20"/>
      <c r="G850" s="20"/>
    </row>
    <row r="851" spans="2:7" ht="12.75" customHeight="1">
      <c r="B851" s="20"/>
      <c r="C851" s="20"/>
      <c r="D851" s="20"/>
      <c r="E851" s="20"/>
      <c r="F851" s="20"/>
      <c r="G851" s="20"/>
    </row>
    <row r="852" spans="2:7" ht="12.75" customHeight="1">
      <c r="B852" s="20"/>
      <c r="C852" s="20"/>
      <c r="D852" s="20"/>
      <c r="E852" s="20"/>
      <c r="F852" s="20"/>
      <c r="G852" s="20"/>
    </row>
    <row r="853" spans="2:7" ht="12.75" customHeight="1">
      <c r="B853" s="20"/>
      <c r="C853" s="20"/>
      <c r="D853" s="20"/>
      <c r="E853" s="20"/>
      <c r="F853" s="20"/>
      <c r="G853" s="20"/>
    </row>
    <row r="854" spans="2:7" ht="12.75" customHeight="1">
      <c r="B854" s="20"/>
      <c r="C854" s="20"/>
      <c r="D854" s="20"/>
      <c r="E854" s="20"/>
      <c r="F854" s="20"/>
      <c r="G854" s="20"/>
    </row>
    <row r="855" spans="2:7" ht="12.75" customHeight="1">
      <c r="B855" s="20"/>
      <c r="C855" s="20"/>
      <c r="D855" s="20"/>
      <c r="E855" s="20"/>
      <c r="F855" s="20"/>
      <c r="G855" s="20"/>
    </row>
    <row r="856" spans="2:7" ht="12.75" customHeight="1">
      <c r="B856" s="20"/>
      <c r="C856" s="20"/>
      <c r="D856" s="20"/>
      <c r="E856" s="20"/>
      <c r="F856" s="20"/>
      <c r="G856" s="20"/>
    </row>
    <row r="857" spans="2:7" ht="12.75" customHeight="1">
      <c r="B857" s="20"/>
      <c r="C857" s="20"/>
      <c r="D857" s="20"/>
      <c r="E857" s="20"/>
      <c r="F857" s="20"/>
      <c r="G857" s="20"/>
    </row>
    <row r="858" spans="2:7" ht="12.75" customHeight="1">
      <c r="B858" s="20"/>
      <c r="C858" s="20"/>
      <c r="D858" s="20"/>
      <c r="E858" s="20"/>
      <c r="F858" s="20"/>
      <c r="G858" s="20"/>
    </row>
    <row r="859" spans="2:7" ht="12.75" customHeight="1">
      <c r="B859" s="20"/>
      <c r="C859" s="20"/>
      <c r="D859" s="20"/>
      <c r="E859" s="20"/>
      <c r="F859" s="20"/>
      <c r="G859" s="20"/>
    </row>
    <row r="860" spans="2:7" ht="12.75" customHeight="1">
      <c r="B860" s="20"/>
      <c r="C860" s="20"/>
      <c r="D860" s="20"/>
      <c r="E860" s="20"/>
      <c r="F860" s="20"/>
      <c r="G860" s="20"/>
    </row>
    <row r="861" spans="2:7" ht="12.75" customHeight="1">
      <c r="B861" s="20"/>
      <c r="C861" s="20"/>
      <c r="D861" s="20"/>
      <c r="E861" s="20"/>
      <c r="F861" s="20"/>
      <c r="G861" s="20"/>
    </row>
    <row r="862" spans="2:7" ht="12.75" customHeight="1">
      <c r="B862" s="20"/>
      <c r="C862" s="20"/>
      <c r="D862" s="20"/>
      <c r="E862" s="20"/>
      <c r="F862" s="20"/>
      <c r="G862" s="20"/>
    </row>
    <row r="863" spans="2:7" ht="12.75" customHeight="1">
      <c r="B863" s="20"/>
      <c r="C863" s="20"/>
      <c r="D863" s="20"/>
      <c r="E863" s="20"/>
      <c r="F863" s="20"/>
      <c r="G863" s="20"/>
    </row>
    <row r="864" spans="2:7" ht="12.75" customHeight="1">
      <c r="B864" s="20"/>
      <c r="C864" s="20"/>
      <c r="D864" s="20"/>
      <c r="E864" s="20"/>
      <c r="F864" s="20"/>
      <c r="G864" s="20"/>
    </row>
    <row r="865" spans="2:7" ht="12.75" customHeight="1">
      <c r="B865" s="20"/>
      <c r="C865" s="20"/>
      <c r="D865" s="20"/>
      <c r="E865" s="20"/>
      <c r="F865" s="20"/>
      <c r="G865" s="20"/>
    </row>
    <row r="866" spans="2:7" ht="12.75" customHeight="1">
      <c r="B866" s="20"/>
      <c r="C866" s="20"/>
      <c r="D866" s="20"/>
      <c r="E866" s="20"/>
      <c r="F866" s="20"/>
      <c r="G866" s="20"/>
    </row>
    <row r="867" spans="2:7" ht="12.75" customHeight="1">
      <c r="B867" s="20"/>
      <c r="C867" s="20"/>
      <c r="D867" s="20"/>
      <c r="E867" s="20"/>
      <c r="F867" s="20"/>
      <c r="G867" s="20"/>
    </row>
    <row r="868" spans="2:7" ht="12.75" customHeight="1">
      <c r="B868" s="20"/>
      <c r="C868" s="20"/>
      <c r="D868" s="20"/>
      <c r="E868" s="20"/>
      <c r="F868" s="20"/>
      <c r="G868" s="20"/>
    </row>
    <row r="869" spans="2:7" ht="12.75" customHeight="1">
      <c r="B869" s="20"/>
      <c r="C869" s="20"/>
      <c r="D869" s="20"/>
      <c r="E869" s="20"/>
      <c r="F869" s="20"/>
      <c r="G869" s="20"/>
    </row>
    <row r="870" spans="2:7" ht="12.75" customHeight="1">
      <c r="B870" s="20"/>
      <c r="C870" s="20"/>
      <c r="D870" s="20"/>
      <c r="E870" s="20"/>
      <c r="F870" s="20"/>
      <c r="G870" s="20"/>
    </row>
    <row r="871" spans="2:7" ht="12.75" customHeight="1">
      <c r="B871" s="20"/>
      <c r="C871" s="20"/>
      <c r="D871" s="20"/>
      <c r="E871" s="20"/>
      <c r="F871" s="20"/>
      <c r="G871" s="20"/>
    </row>
    <row r="872" spans="2:7" ht="12.75" customHeight="1">
      <c r="B872" s="20"/>
      <c r="C872" s="20"/>
      <c r="D872" s="20"/>
      <c r="E872" s="20"/>
      <c r="F872" s="20"/>
      <c r="G872" s="20"/>
    </row>
    <row r="873" spans="2:7" ht="12.75" customHeight="1">
      <c r="B873" s="20"/>
      <c r="C873" s="20"/>
      <c r="D873" s="20"/>
      <c r="E873" s="20"/>
      <c r="F873" s="20"/>
      <c r="G873" s="20"/>
    </row>
    <row r="874" spans="2:7" ht="12.75" customHeight="1">
      <c r="B874" s="20"/>
      <c r="C874" s="20"/>
      <c r="D874" s="20"/>
      <c r="E874" s="20"/>
      <c r="F874" s="20"/>
      <c r="G874" s="20"/>
    </row>
    <row r="875" spans="2:7" ht="12.75" customHeight="1">
      <c r="B875" s="20"/>
      <c r="C875" s="20"/>
      <c r="D875" s="20"/>
      <c r="E875" s="20"/>
      <c r="F875" s="20"/>
      <c r="G875" s="20"/>
    </row>
    <row r="876" spans="2:7" ht="12.75" customHeight="1">
      <c r="B876" s="20"/>
      <c r="C876" s="20"/>
      <c r="D876" s="20"/>
      <c r="E876" s="20"/>
      <c r="F876" s="20"/>
      <c r="G876" s="20"/>
    </row>
    <row r="877" spans="2:7" ht="12.75" customHeight="1">
      <c r="B877" s="20"/>
      <c r="C877" s="20"/>
      <c r="D877" s="20"/>
      <c r="E877" s="20"/>
      <c r="F877" s="20"/>
      <c r="G877" s="20"/>
    </row>
    <row r="878" spans="2:7" ht="12.75" customHeight="1">
      <c r="B878" s="20"/>
      <c r="C878" s="20"/>
      <c r="D878" s="20"/>
      <c r="E878" s="20"/>
      <c r="F878" s="20"/>
      <c r="G878" s="20"/>
    </row>
    <row r="879" spans="2:7" ht="12.75" customHeight="1">
      <c r="B879" s="20"/>
      <c r="C879" s="20"/>
      <c r="D879" s="20"/>
      <c r="E879" s="20"/>
      <c r="F879" s="20"/>
      <c r="G879" s="20"/>
    </row>
    <row r="880" spans="2:7" ht="12.75" customHeight="1">
      <c r="B880" s="20"/>
      <c r="C880" s="20"/>
      <c r="D880" s="20"/>
      <c r="E880" s="20"/>
      <c r="F880" s="20"/>
      <c r="G880" s="20"/>
    </row>
    <row r="881" spans="2:7" ht="12.75" customHeight="1">
      <c r="B881" s="20"/>
      <c r="C881" s="20"/>
      <c r="D881" s="20"/>
      <c r="E881" s="20"/>
      <c r="F881" s="20"/>
      <c r="G881" s="20"/>
    </row>
    <row r="882" spans="2:7" ht="12.75" customHeight="1">
      <c r="B882" s="20"/>
      <c r="C882" s="20"/>
      <c r="D882" s="20"/>
      <c r="E882" s="20"/>
      <c r="F882" s="20"/>
      <c r="G882" s="20"/>
    </row>
    <row r="883" spans="2:7" ht="12.75" customHeight="1">
      <c r="B883" s="20"/>
      <c r="C883" s="20"/>
      <c r="D883" s="20"/>
      <c r="E883" s="20"/>
      <c r="F883" s="20"/>
      <c r="G883" s="20"/>
    </row>
    <row r="884" spans="2:7" ht="12.75" customHeight="1">
      <c r="B884" s="20"/>
      <c r="C884" s="20"/>
      <c r="D884" s="20"/>
      <c r="E884" s="20"/>
      <c r="F884" s="20"/>
      <c r="G884" s="20"/>
    </row>
    <row r="885" spans="2:7" ht="12.75" customHeight="1">
      <c r="B885" s="20"/>
      <c r="C885" s="20"/>
      <c r="D885" s="20"/>
      <c r="E885" s="20"/>
      <c r="F885" s="20"/>
      <c r="G885" s="20"/>
    </row>
    <row r="886" spans="2:7" ht="12.75" customHeight="1">
      <c r="B886" s="20"/>
      <c r="C886" s="20"/>
      <c r="D886" s="20"/>
      <c r="E886" s="20"/>
      <c r="F886" s="20"/>
      <c r="G886" s="20"/>
    </row>
    <row r="887" spans="2:7" ht="12.75" customHeight="1">
      <c r="B887" s="20"/>
      <c r="C887" s="20"/>
      <c r="D887" s="20"/>
      <c r="E887" s="20"/>
      <c r="F887" s="20"/>
      <c r="G887" s="20"/>
    </row>
    <row r="888" spans="2:7" ht="12.75" customHeight="1">
      <c r="B888" s="20"/>
      <c r="C888" s="20"/>
      <c r="D888" s="20"/>
      <c r="E888" s="20"/>
      <c r="F888" s="20"/>
      <c r="G888" s="20"/>
    </row>
    <row r="889" spans="2:7" ht="12.75" customHeight="1">
      <c r="B889" s="20"/>
      <c r="C889" s="20"/>
      <c r="D889" s="20"/>
      <c r="E889" s="20"/>
      <c r="F889" s="20"/>
      <c r="G889" s="20"/>
    </row>
    <row r="890" spans="2:7" ht="12.75" customHeight="1">
      <c r="B890" s="20"/>
      <c r="C890" s="20"/>
      <c r="D890" s="20"/>
      <c r="E890" s="20"/>
      <c r="F890" s="20"/>
      <c r="G890" s="20"/>
    </row>
    <row r="891" spans="2:7" ht="12.75" customHeight="1">
      <c r="B891" s="20"/>
      <c r="C891" s="20"/>
      <c r="D891" s="20"/>
      <c r="E891" s="20"/>
      <c r="F891" s="20"/>
      <c r="G891" s="20"/>
    </row>
    <row r="892" spans="2:7" ht="12.75" customHeight="1">
      <c r="B892" s="20"/>
      <c r="C892" s="20"/>
      <c r="D892" s="20"/>
      <c r="E892" s="20"/>
      <c r="F892" s="20"/>
      <c r="G892" s="20"/>
    </row>
    <row r="893" spans="2:7" ht="12.75" customHeight="1">
      <c r="B893" s="20"/>
      <c r="C893" s="20"/>
      <c r="D893" s="20"/>
      <c r="E893" s="20"/>
      <c r="F893" s="20"/>
      <c r="G893" s="20"/>
    </row>
    <row r="894" spans="2:7" ht="12.75" customHeight="1">
      <c r="B894" s="20"/>
      <c r="C894" s="20"/>
      <c r="D894" s="20"/>
      <c r="E894" s="20"/>
      <c r="F894" s="20"/>
      <c r="G894" s="20"/>
    </row>
    <row r="895" spans="2:7" ht="12.75" customHeight="1">
      <c r="B895" s="20"/>
      <c r="C895" s="20"/>
      <c r="D895" s="20"/>
      <c r="E895" s="20"/>
      <c r="F895" s="20"/>
      <c r="G895" s="20"/>
    </row>
    <row r="896" spans="2:7" ht="12.75" customHeight="1">
      <c r="B896" s="20"/>
      <c r="C896" s="20"/>
      <c r="D896" s="20"/>
      <c r="E896" s="20"/>
      <c r="F896" s="20"/>
      <c r="G896" s="20"/>
    </row>
    <row r="897" spans="2:7" ht="12.75" customHeight="1">
      <c r="B897" s="20"/>
      <c r="C897" s="20"/>
      <c r="D897" s="20"/>
      <c r="E897" s="20"/>
      <c r="F897" s="20"/>
      <c r="G897" s="20"/>
    </row>
    <row r="898" spans="2:7" ht="12.75" customHeight="1">
      <c r="B898" s="20"/>
      <c r="C898" s="20"/>
      <c r="D898" s="20"/>
      <c r="E898" s="20"/>
      <c r="F898" s="20"/>
      <c r="G898" s="20"/>
    </row>
    <row r="899" spans="2:7" ht="12.75" customHeight="1">
      <c r="B899" s="20"/>
      <c r="C899" s="20"/>
      <c r="D899" s="20"/>
      <c r="E899" s="20"/>
      <c r="F899" s="20"/>
      <c r="G899" s="20"/>
    </row>
    <row r="900" spans="2:7" ht="12.75" customHeight="1">
      <c r="B900" s="20"/>
      <c r="C900" s="20"/>
      <c r="D900" s="20"/>
      <c r="E900" s="20"/>
      <c r="F900" s="20"/>
      <c r="G900" s="20"/>
    </row>
    <row r="901" spans="2:7" ht="12.75" customHeight="1">
      <c r="B901" s="20"/>
      <c r="C901" s="20"/>
      <c r="D901" s="20"/>
      <c r="E901" s="20"/>
      <c r="F901" s="20"/>
      <c r="G901" s="20"/>
    </row>
    <row r="902" spans="2:7" ht="12.75" customHeight="1">
      <c r="B902" s="20"/>
      <c r="C902" s="20"/>
      <c r="D902" s="20"/>
      <c r="E902" s="20"/>
      <c r="F902" s="20"/>
      <c r="G902" s="20"/>
    </row>
    <row r="903" spans="2:7" ht="12.75" customHeight="1">
      <c r="B903" s="20"/>
      <c r="C903" s="20"/>
      <c r="D903" s="20"/>
      <c r="E903" s="20"/>
      <c r="F903" s="20"/>
      <c r="G903" s="20"/>
    </row>
    <row r="904" spans="2:7" ht="12.75" customHeight="1">
      <c r="B904" s="20"/>
      <c r="C904" s="20"/>
      <c r="D904" s="20"/>
      <c r="E904" s="20"/>
      <c r="F904" s="20"/>
      <c r="G904" s="20"/>
    </row>
    <row r="905" spans="2:7" ht="12.75" customHeight="1">
      <c r="B905" s="20"/>
      <c r="C905" s="20"/>
      <c r="D905" s="20"/>
      <c r="E905" s="20"/>
      <c r="F905" s="20"/>
      <c r="G905" s="20"/>
    </row>
    <row r="906" spans="2:7" ht="12.75" customHeight="1">
      <c r="B906" s="20"/>
      <c r="C906" s="20"/>
      <c r="D906" s="20"/>
      <c r="E906" s="20"/>
      <c r="F906" s="20"/>
      <c r="G906" s="20"/>
    </row>
    <row r="907" spans="2:7" ht="12.75" customHeight="1">
      <c r="B907" s="20"/>
      <c r="C907" s="20"/>
      <c r="D907" s="20"/>
      <c r="E907" s="20"/>
      <c r="F907" s="20"/>
      <c r="G907" s="20"/>
    </row>
    <row r="908" spans="2:7" ht="12.75" customHeight="1">
      <c r="B908" s="20"/>
      <c r="C908" s="20"/>
      <c r="D908" s="20"/>
      <c r="E908" s="20"/>
      <c r="F908" s="20"/>
      <c r="G908" s="20"/>
    </row>
    <row r="909" spans="2:7" ht="12.75" customHeight="1">
      <c r="B909" s="20"/>
      <c r="C909" s="20"/>
      <c r="D909" s="20"/>
      <c r="E909" s="20"/>
      <c r="F909" s="20"/>
      <c r="G909" s="20"/>
    </row>
    <row r="910" spans="2:7" ht="12.75" customHeight="1">
      <c r="B910" s="20"/>
      <c r="C910" s="20"/>
      <c r="D910" s="20"/>
      <c r="E910" s="20"/>
      <c r="F910" s="20"/>
      <c r="G910" s="20"/>
    </row>
    <row r="911" spans="2:7" ht="12.75" customHeight="1">
      <c r="B911" s="20"/>
      <c r="C911" s="20"/>
      <c r="D911" s="20"/>
      <c r="E911" s="20"/>
      <c r="F911" s="20"/>
      <c r="G911" s="20"/>
    </row>
    <row r="912" spans="2:7" ht="12.75" customHeight="1">
      <c r="B912" s="20"/>
      <c r="C912" s="20"/>
      <c r="D912" s="20"/>
      <c r="E912" s="20"/>
      <c r="F912" s="20"/>
      <c r="G912" s="20"/>
    </row>
    <row r="913" spans="2:7" ht="12.75" customHeight="1">
      <c r="B913" s="20"/>
      <c r="C913" s="20"/>
      <c r="D913" s="20"/>
      <c r="E913" s="20"/>
      <c r="F913" s="20"/>
      <c r="G913" s="20"/>
    </row>
    <row r="914" spans="2:7" ht="12.75" customHeight="1">
      <c r="B914" s="20"/>
      <c r="C914" s="20"/>
      <c r="D914" s="20"/>
      <c r="E914" s="20"/>
      <c r="F914" s="20"/>
      <c r="G914" s="20"/>
    </row>
    <row r="915" spans="2:7" ht="12.75" customHeight="1">
      <c r="B915" s="20"/>
      <c r="C915" s="20"/>
      <c r="D915" s="20"/>
      <c r="E915" s="20"/>
      <c r="F915" s="20"/>
      <c r="G915" s="20"/>
    </row>
    <row r="916" spans="2:7" ht="12.75" customHeight="1">
      <c r="B916" s="20"/>
      <c r="C916" s="20"/>
      <c r="D916" s="20"/>
      <c r="E916" s="20"/>
      <c r="F916" s="20"/>
      <c r="G916" s="20"/>
    </row>
    <row r="917" spans="2:7" ht="12.75" customHeight="1">
      <c r="B917" s="20"/>
      <c r="C917" s="20"/>
      <c r="D917" s="20"/>
      <c r="E917" s="20"/>
      <c r="F917" s="20"/>
      <c r="G917" s="20"/>
    </row>
    <row r="918" spans="2:7" ht="12.75" customHeight="1">
      <c r="B918" s="20"/>
      <c r="C918" s="20"/>
      <c r="D918" s="20"/>
      <c r="E918" s="20"/>
      <c r="F918" s="20"/>
      <c r="G918" s="20"/>
    </row>
    <row r="919" spans="2:7" ht="12.75" customHeight="1">
      <c r="B919" s="20"/>
      <c r="C919" s="20"/>
      <c r="D919" s="20"/>
      <c r="E919" s="20"/>
      <c r="F919" s="20"/>
      <c r="G919" s="20"/>
    </row>
    <row r="920" spans="2:7" ht="12.75" customHeight="1">
      <c r="B920" s="20"/>
      <c r="C920" s="20"/>
      <c r="D920" s="20"/>
      <c r="E920" s="20"/>
      <c r="F920" s="20"/>
      <c r="G920" s="20"/>
    </row>
    <row r="921" spans="2:7" ht="12.75" customHeight="1">
      <c r="B921" s="20"/>
      <c r="C921" s="20"/>
      <c r="D921" s="20"/>
      <c r="E921" s="20"/>
      <c r="F921" s="20"/>
      <c r="G921" s="20"/>
    </row>
    <row r="922" spans="2:7" ht="12.75" customHeight="1">
      <c r="B922" s="20"/>
      <c r="C922" s="20"/>
      <c r="D922" s="20"/>
      <c r="E922" s="20"/>
      <c r="F922" s="20"/>
      <c r="G922" s="20"/>
    </row>
    <row r="923" spans="2:7" ht="12.75" customHeight="1">
      <c r="B923" s="20"/>
      <c r="C923" s="20"/>
      <c r="D923" s="20"/>
      <c r="E923" s="20"/>
      <c r="F923" s="20"/>
      <c r="G923" s="20"/>
    </row>
    <row r="924" spans="2:7" ht="12.75" customHeight="1">
      <c r="B924" s="20"/>
      <c r="C924" s="20"/>
      <c r="D924" s="20"/>
      <c r="E924" s="20"/>
      <c r="F924" s="20"/>
      <c r="G924" s="20"/>
    </row>
    <row r="925" spans="2:7" ht="12.75" customHeight="1">
      <c r="B925" s="20"/>
      <c r="C925" s="20"/>
      <c r="D925" s="20"/>
      <c r="E925" s="20"/>
      <c r="F925" s="20"/>
      <c r="G925" s="20"/>
    </row>
    <row r="926" spans="2:7" ht="12.75" customHeight="1">
      <c r="B926" s="20"/>
      <c r="C926" s="20"/>
      <c r="D926" s="20"/>
      <c r="E926" s="20"/>
      <c r="F926" s="20"/>
      <c r="G926" s="20"/>
    </row>
    <row r="927" spans="2:7" ht="12.75" customHeight="1">
      <c r="B927" s="20"/>
      <c r="C927" s="20"/>
      <c r="D927" s="20"/>
      <c r="E927" s="20"/>
      <c r="F927" s="20"/>
      <c r="G927" s="20"/>
    </row>
    <row r="928" spans="2:7" ht="12.75" customHeight="1">
      <c r="B928" s="20"/>
      <c r="C928" s="20"/>
      <c r="D928" s="20"/>
      <c r="E928" s="20"/>
      <c r="F928" s="20"/>
      <c r="G928" s="20"/>
    </row>
    <row r="929" spans="2:7" ht="12.75" customHeight="1">
      <c r="B929" s="20"/>
      <c r="C929" s="20"/>
      <c r="D929" s="20"/>
      <c r="E929" s="20"/>
      <c r="F929" s="20"/>
      <c r="G929" s="20"/>
    </row>
    <row r="930" spans="2:7" ht="12.75" customHeight="1">
      <c r="B930" s="20"/>
      <c r="C930" s="20"/>
      <c r="D930" s="20"/>
      <c r="E930" s="20"/>
      <c r="F930" s="20"/>
      <c r="G930" s="20"/>
    </row>
    <row r="931" spans="2:7" ht="12.75" customHeight="1">
      <c r="B931" s="20"/>
      <c r="C931" s="20"/>
      <c r="D931" s="20"/>
      <c r="E931" s="20"/>
      <c r="F931" s="20"/>
      <c r="G931" s="20"/>
    </row>
    <row r="932" spans="2:7" ht="12.75" customHeight="1">
      <c r="B932" s="20"/>
      <c r="C932" s="20"/>
      <c r="D932" s="20"/>
      <c r="E932" s="20"/>
      <c r="F932" s="20"/>
      <c r="G932" s="20"/>
    </row>
    <row r="933" spans="2:7" ht="12.75" customHeight="1">
      <c r="B933" s="20"/>
      <c r="C933" s="20"/>
      <c r="D933" s="20"/>
      <c r="E933" s="20"/>
      <c r="F933" s="20"/>
      <c r="G933" s="20"/>
    </row>
    <row r="934" spans="2:7" ht="12.75" customHeight="1">
      <c r="B934" s="20"/>
      <c r="C934" s="20"/>
      <c r="D934" s="20"/>
      <c r="E934" s="20"/>
      <c r="F934" s="20"/>
      <c r="G934" s="20"/>
    </row>
    <row r="935" spans="2:7" ht="12.75" customHeight="1">
      <c r="B935" s="20"/>
      <c r="C935" s="20"/>
      <c r="D935" s="20"/>
      <c r="E935" s="20"/>
      <c r="F935" s="20"/>
      <c r="G935" s="20"/>
    </row>
    <row r="936" spans="2:7" ht="12.75" customHeight="1">
      <c r="B936" s="20"/>
      <c r="C936" s="20"/>
      <c r="D936" s="20"/>
      <c r="E936" s="20"/>
      <c r="F936" s="20"/>
      <c r="G936" s="20"/>
    </row>
    <row r="937" spans="2:7" ht="12.75" customHeight="1">
      <c r="B937" s="20"/>
      <c r="C937" s="20"/>
      <c r="D937" s="20"/>
      <c r="E937" s="20"/>
      <c r="F937" s="20"/>
      <c r="G937" s="20"/>
    </row>
    <row r="938" spans="2:7" ht="12.75" customHeight="1">
      <c r="B938" s="20"/>
      <c r="C938" s="20"/>
      <c r="D938" s="20"/>
      <c r="E938" s="20"/>
      <c r="F938" s="20"/>
      <c r="G938" s="20"/>
    </row>
    <row r="939" spans="2:7" ht="12.75" customHeight="1">
      <c r="B939" s="20"/>
      <c r="C939" s="20"/>
      <c r="D939" s="20"/>
      <c r="E939" s="20"/>
      <c r="F939" s="20"/>
      <c r="G939" s="20"/>
    </row>
    <row r="940" spans="2:7" ht="12.75" customHeight="1">
      <c r="B940" s="20"/>
      <c r="C940" s="20"/>
      <c r="D940" s="20"/>
      <c r="E940" s="20"/>
      <c r="F940" s="20"/>
      <c r="G940" s="20"/>
    </row>
    <row r="941" spans="2:7" ht="12.75" customHeight="1">
      <c r="B941" s="20"/>
      <c r="C941" s="20"/>
      <c r="D941" s="20"/>
      <c r="E941" s="20"/>
      <c r="F941" s="20"/>
      <c r="G941" s="20"/>
    </row>
    <row r="942" spans="2:7" ht="12.75" customHeight="1">
      <c r="B942" s="20"/>
      <c r="C942" s="20"/>
      <c r="D942" s="20"/>
      <c r="E942" s="20"/>
      <c r="F942" s="20"/>
      <c r="G942" s="20"/>
    </row>
    <row r="943" spans="2:7" ht="12.75" customHeight="1">
      <c r="B943" s="20"/>
      <c r="C943" s="20"/>
      <c r="D943" s="20"/>
      <c r="E943" s="20"/>
      <c r="F943" s="20"/>
      <c r="G943" s="20"/>
    </row>
    <row r="944" spans="2:7" ht="12.75" customHeight="1">
      <c r="B944" s="20"/>
      <c r="C944" s="20"/>
      <c r="D944" s="20"/>
      <c r="E944" s="20"/>
      <c r="F944" s="20"/>
      <c r="G944" s="20"/>
    </row>
    <row r="945" spans="2:7" ht="12.75" customHeight="1">
      <c r="B945" s="20"/>
      <c r="C945" s="20"/>
      <c r="D945" s="20"/>
      <c r="E945" s="20"/>
      <c r="F945" s="20"/>
      <c r="G945" s="20"/>
    </row>
    <row r="946" spans="2:7" ht="12.75" customHeight="1">
      <c r="B946" s="20"/>
      <c r="C946" s="20"/>
      <c r="D946" s="20"/>
      <c r="E946" s="20"/>
      <c r="F946" s="20"/>
      <c r="G946" s="20"/>
    </row>
    <row r="947" spans="2:7" ht="12.75" customHeight="1">
      <c r="B947" s="20"/>
      <c r="C947" s="20"/>
      <c r="D947" s="20"/>
      <c r="E947" s="20"/>
      <c r="F947" s="20"/>
      <c r="G947" s="20"/>
    </row>
    <row r="948" spans="2:7" ht="12.75" customHeight="1">
      <c r="B948" s="20"/>
      <c r="C948" s="20"/>
      <c r="D948" s="20"/>
      <c r="E948" s="20"/>
      <c r="F948" s="20"/>
      <c r="G948" s="20"/>
    </row>
    <row r="949" spans="2:7" ht="12.75" customHeight="1">
      <c r="B949" s="20"/>
      <c r="C949" s="20"/>
      <c r="D949" s="20"/>
      <c r="E949" s="20"/>
      <c r="F949" s="20"/>
      <c r="G949" s="20"/>
    </row>
    <row r="950" spans="2:7" ht="12.75" customHeight="1">
      <c r="B950" s="20"/>
      <c r="C950" s="20"/>
      <c r="D950" s="20"/>
      <c r="E950" s="20"/>
      <c r="F950" s="20"/>
      <c r="G950" s="20"/>
    </row>
    <row r="951" spans="2:7" ht="12.75" customHeight="1">
      <c r="B951" s="20"/>
      <c r="C951" s="20"/>
      <c r="D951" s="20"/>
      <c r="E951" s="20"/>
      <c r="F951" s="20"/>
      <c r="G951" s="20"/>
    </row>
    <row r="952" spans="2:7" ht="12.75" customHeight="1">
      <c r="B952" s="20"/>
      <c r="C952" s="20"/>
      <c r="D952" s="20"/>
      <c r="E952" s="20"/>
      <c r="F952" s="20"/>
      <c r="G952" s="20"/>
    </row>
    <row r="953" spans="2:7" ht="12.75" customHeight="1">
      <c r="B953" s="20"/>
      <c r="C953" s="20"/>
      <c r="D953" s="20"/>
      <c r="E953" s="20"/>
      <c r="F953" s="20"/>
      <c r="G953" s="20"/>
    </row>
    <row r="954" spans="2:7" ht="12.75" customHeight="1">
      <c r="B954" s="20"/>
      <c r="C954" s="20"/>
      <c r="D954" s="20"/>
      <c r="E954" s="20"/>
      <c r="F954" s="20"/>
      <c r="G954" s="20"/>
    </row>
    <row r="955" spans="2:7" ht="12.75" customHeight="1">
      <c r="B955" s="20"/>
      <c r="C955" s="20"/>
      <c r="D955" s="20"/>
      <c r="E955" s="20"/>
      <c r="F955" s="20"/>
      <c r="G955" s="20"/>
    </row>
    <row r="956" spans="2:7" ht="12.75" customHeight="1">
      <c r="B956" s="20"/>
      <c r="C956" s="20"/>
      <c r="D956" s="20"/>
      <c r="E956" s="20"/>
      <c r="F956" s="20"/>
      <c r="G956" s="20"/>
    </row>
    <row r="957" spans="2:7" ht="12.75" customHeight="1">
      <c r="B957" s="20"/>
      <c r="C957" s="20"/>
      <c r="D957" s="20"/>
      <c r="E957" s="20"/>
      <c r="F957" s="20"/>
      <c r="G957" s="20"/>
    </row>
    <row r="958" spans="2:7" ht="12.75" customHeight="1">
      <c r="B958" s="20"/>
      <c r="C958" s="20"/>
      <c r="D958" s="20"/>
      <c r="E958" s="20"/>
      <c r="F958" s="20"/>
      <c r="G958" s="20"/>
    </row>
    <row r="959" spans="2:7" ht="12.75" customHeight="1">
      <c r="B959" s="20"/>
      <c r="C959" s="20"/>
      <c r="D959" s="20"/>
      <c r="E959" s="20"/>
      <c r="F959" s="20"/>
      <c r="G959" s="20"/>
    </row>
    <row r="960" spans="2:7" ht="12.75" customHeight="1">
      <c r="B960" s="20"/>
      <c r="C960" s="20"/>
      <c r="D960" s="20"/>
      <c r="E960" s="20"/>
      <c r="F960" s="20"/>
      <c r="G960" s="20"/>
    </row>
    <row r="961" spans="2:7" ht="12.75" customHeight="1">
      <c r="B961" s="20"/>
      <c r="C961" s="20"/>
      <c r="D961" s="20"/>
      <c r="E961" s="20"/>
      <c r="F961" s="20"/>
      <c r="G961" s="20"/>
    </row>
    <row r="962" spans="2:7" ht="12.75" customHeight="1">
      <c r="B962" s="20"/>
      <c r="C962" s="20"/>
      <c r="D962" s="20"/>
      <c r="E962" s="20"/>
      <c r="F962" s="20"/>
      <c r="G962" s="20"/>
    </row>
    <row r="963" spans="2:7" ht="12.75" customHeight="1">
      <c r="B963" s="20"/>
      <c r="C963" s="20"/>
      <c r="D963" s="20"/>
      <c r="E963" s="20"/>
      <c r="F963" s="20"/>
      <c r="G963" s="20"/>
    </row>
    <row r="964" spans="2:7" ht="12.75" customHeight="1">
      <c r="B964" s="20"/>
      <c r="C964" s="20"/>
      <c r="D964" s="20"/>
      <c r="E964" s="20"/>
      <c r="F964" s="20"/>
      <c r="G964" s="20"/>
    </row>
    <row r="965" spans="2:7" ht="12.75" customHeight="1">
      <c r="B965" s="20"/>
      <c r="C965" s="20"/>
      <c r="D965" s="20"/>
      <c r="E965" s="20"/>
      <c r="F965" s="20"/>
      <c r="G965" s="20"/>
    </row>
    <row r="966" spans="2:7" ht="12.75" customHeight="1">
      <c r="B966" s="20"/>
      <c r="C966" s="20"/>
      <c r="D966" s="20"/>
      <c r="E966" s="20"/>
      <c r="F966" s="20"/>
      <c r="G966" s="20"/>
    </row>
    <row r="967" spans="2:7" ht="12.75" customHeight="1">
      <c r="B967" s="20"/>
      <c r="C967" s="20"/>
      <c r="D967" s="20"/>
      <c r="E967" s="20"/>
      <c r="F967" s="20"/>
      <c r="G967" s="20"/>
    </row>
    <row r="968" spans="2:7" ht="12.75" customHeight="1">
      <c r="B968" s="20"/>
      <c r="C968" s="20"/>
      <c r="D968" s="20"/>
      <c r="E968" s="20"/>
      <c r="F968" s="20"/>
      <c r="G968" s="20"/>
    </row>
    <row r="969" spans="2:7" ht="12.75" customHeight="1">
      <c r="B969" s="20"/>
      <c r="C969" s="20"/>
      <c r="D969" s="20"/>
      <c r="E969" s="20"/>
      <c r="F969" s="20"/>
      <c r="G969" s="20"/>
    </row>
    <row r="970" spans="2:7" ht="12.75" customHeight="1">
      <c r="B970" s="20"/>
      <c r="C970" s="20"/>
      <c r="D970" s="20"/>
      <c r="E970" s="20"/>
      <c r="F970" s="20"/>
      <c r="G970" s="20"/>
    </row>
    <row r="971" spans="2:7" ht="12.75" customHeight="1">
      <c r="B971" s="20"/>
      <c r="C971" s="20"/>
      <c r="D971" s="20"/>
      <c r="E971" s="20"/>
      <c r="F971" s="20"/>
      <c r="G971" s="20"/>
    </row>
    <row r="972" spans="2:7" ht="12.75" customHeight="1">
      <c r="B972" s="20"/>
      <c r="C972" s="20"/>
      <c r="D972" s="20"/>
      <c r="E972" s="20"/>
      <c r="F972" s="20"/>
      <c r="G972" s="20"/>
    </row>
    <row r="973" spans="2:7" ht="12.75" customHeight="1">
      <c r="B973" s="20"/>
      <c r="C973" s="20"/>
      <c r="D973" s="20"/>
      <c r="E973" s="20"/>
      <c r="F973" s="20"/>
      <c r="G973" s="20"/>
    </row>
    <row r="974" spans="2:7" ht="12.75" customHeight="1">
      <c r="B974" s="20"/>
      <c r="C974" s="20"/>
      <c r="D974" s="20"/>
      <c r="E974" s="20"/>
      <c r="F974" s="20"/>
      <c r="G974" s="20"/>
    </row>
    <row r="975" spans="2:7" ht="12.75" customHeight="1">
      <c r="B975" s="20"/>
      <c r="C975" s="20"/>
      <c r="D975" s="20"/>
      <c r="E975" s="20"/>
      <c r="F975" s="20"/>
      <c r="G975" s="20"/>
    </row>
    <row r="976" spans="2:7" ht="12.75" customHeight="1">
      <c r="B976" s="20"/>
      <c r="C976" s="20"/>
      <c r="D976" s="20"/>
      <c r="E976" s="20"/>
      <c r="F976" s="20"/>
      <c r="G976" s="20"/>
    </row>
    <row r="977" spans="2:7" ht="12.75" customHeight="1">
      <c r="B977" s="20"/>
      <c r="C977" s="20"/>
      <c r="D977" s="20"/>
      <c r="E977" s="20"/>
      <c r="F977" s="20"/>
      <c r="G977" s="20"/>
    </row>
    <row r="978" spans="2:7" ht="12.75" customHeight="1">
      <c r="B978" s="20"/>
      <c r="C978" s="20"/>
      <c r="D978" s="20"/>
      <c r="E978" s="20"/>
      <c r="F978" s="20"/>
      <c r="G978" s="20"/>
    </row>
    <row r="979" spans="2:7" ht="12.75" customHeight="1">
      <c r="B979" s="20"/>
      <c r="C979" s="20"/>
      <c r="D979" s="20"/>
      <c r="E979" s="20"/>
      <c r="F979" s="20"/>
      <c r="G979" s="20"/>
    </row>
    <row r="980" spans="2:7" ht="12.75" customHeight="1">
      <c r="B980" s="20"/>
      <c r="C980" s="20"/>
      <c r="D980" s="20"/>
      <c r="E980" s="20"/>
      <c r="F980" s="20"/>
      <c r="G980" s="20"/>
    </row>
    <row r="981" spans="2:7" ht="12.75" customHeight="1">
      <c r="B981" s="20"/>
      <c r="C981" s="20"/>
      <c r="D981" s="20"/>
      <c r="E981" s="20"/>
      <c r="F981" s="20"/>
      <c r="G981" s="20"/>
    </row>
    <row r="982" spans="2:7" ht="12.75" customHeight="1">
      <c r="B982" s="20"/>
      <c r="C982" s="20"/>
      <c r="D982" s="20"/>
      <c r="E982" s="20"/>
      <c r="F982" s="20"/>
      <c r="G982" s="20"/>
    </row>
    <row r="983" spans="2:7" ht="12.75" customHeight="1">
      <c r="B983" s="20"/>
      <c r="C983" s="20"/>
      <c r="D983" s="20"/>
      <c r="E983" s="20"/>
      <c r="F983" s="20"/>
      <c r="G983" s="20"/>
    </row>
    <row r="984" spans="2:7" ht="12.75" customHeight="1">
      <c r="B984" s="20"/>
      <c r="C984" s="20"/>
      <c r="D984" s="20"/>
      <c r="E984" s="20"/>
      <c r="F984" s="20"/>
      <c r="G984" s="20"/>
    </row>
    <row r="985" spans="2:7" ht="12.75" customHeight="1">
      <c r="B985" s="20"/>
      <c r="C985" s="20"/>
      <c r="D985" s="20"/>
      <c r="E985" s="20"/>
      <c r="F985" s="20"/>
      <c r="G985" s="20"/>
    </row>
    <row r="986" spans="2:7" ht="12.75" customHeight="1">
      <c r="B986" s="20"/>
      <c r="C986" s="20"/>
      <c r="D986" s="20"/>
      <c r="E986" s="20"/>
      <c r="F986" s="20"/>
      <c r="G986" s="20"/>
    </row>
    <row r="987" spans="2:7" ht="12.75" customHeight="1">
      <c r="B987" s="20"/>
      <c r="C987" s="20"/>
      <c r="D987" s="20"/>
      <c r="E987" s="20"/>
      <c r="F987" s="20"/>
      <c r="G987" s="20"/>
    </row>
    <row r="988" spans="2:7" ht="12.75" customHeight="1">
      <c r="B988" s="20"/>
      <c r="C988" s="20"/>
      <c r="D988" s="20"/>
      <c r="E988" s="20"/>
      <c r="F988" s="20"/>
      <c r="G988" s="20"/>
    </row>
    <row r="989" spans="2:7" ht="12.75" customHeight="1">
      <c r="B989" s="20"/>
      <c r="C989" s="20"/>
      <c r="D989" s="20"/>
      <c r="E989" s="20"/>
      <c r="F989" s="20"/>
      <c r="G989" s="20"/>
    </row>
  </sheetData>
  <mergeCells count="1">
    <mergeCell ref="B5:G5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795"/>
  <sheetViews>
    <sheetView showGridLines="0" tabSelected="1" workbookViewId="0">
      <pane ySplit="5" topLeftCell="A21" activePane="bottomLeft" state="frozen"/>
      <selection pane="bottomLeft" activeCell="B7" sqref="B7"/>
    </sheetView>
  </sheetViews>
  <sheetFormatPr baseColWidth="10" defaultColWidth="14.42578125" defaultRowHeight="15" customHeight="1"/>
  <cols>
    <col min="1" max="1" width="7.140625" customWidth="1"/>
    <col min="2" max="2" width="13.85546875" customWidth="1"/>
    <col min="3" max="3" width="2.140625" customWidth="1"/>
    <col min="4" max="4" width="14.140625" customWidth="1"/>
    <col min="5" max="5" width="13.85546875" customWidth="1"/>
    <col min="6" max="7" width="11.28515625" customWidth="1"/>
    <col min="8" max="8" width="9.85546875" customWidth="1"/>
    <col min="9" max="9" width="1.7109375" customWidth="1"/>
    <col min="10" max="10" width="11.7109375" customWidth="1"/>
    <col min="11" max="11" width="13" customWidth="1"/>
    <col min="12" max="12" width="11.85546875" customWidth="1"/>
    <col min="13" max="13" width="13.5703125" customWidth="1"/>
    <col min="14" max="14" width="15.85546875" customWidth="1"/>
    <col min="15" max="29" width="10.7109375" customWidth="1"/>
  </cols>
  <sheetData>
    <row r="1" spans="1:29" ht="12.75" customHeight="1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1:29" ht="12.75" customHeight="1">
      <c r="A2" s="1" t="s">
        <v>13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29" ht="12.75" customHeight="1">
      <c r="A3" s="26"/>
      <c r="B3" s="2"/>
      <c r="C3" s="27"/>
      <c r="D3" s="27"/>
      <c r="E3" s="2"/>
      <c r="F3" s="2"/>
      <c r="G3" s="2"/>
      <c r="H3" s="2"/>
      <c r="I3" s="2"/>
      <c r="J3" s="2"/>
      <c r="K3" s="2"/>
      <c r="L3" s="28"/>
      <c r="M3" s="5"/>
    </row>
    <row r="4" spans="1:29" ht="12.75" customHeight="1">
      <c r="A4" s="91" t="s">
        <v>2</v>
      </c>
      <c r="B4" s="93" t="s">
        <v>14</v>
      </c>
      <c r="C4" s="29"/>
      <c r="D4" s="85" t="s">
        <v>15</v>
      </c>
      <c r="E4" s="86"/>
      <c r="F4" s="86"/>
      <c r="G4" s="86"/>
      <c r="H4" s="86"/>
      <c r="I4" s="30"/>
      <c r="J4" s="85" t="s">
        <v>16</v>
      </c>
      <c r="K4" s="94" t="s">
        <v>17</v>
      </c>
      <c r="L4" s="85" t="s">
        <v>18</v>
      </c>
      <c r="M4" s="85" t="s">
        <v>19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</row>
    <row r="5" spans="1:29" ht="30" customHeight="1">
      <c r="A5" s="92"/>
      <c r="B5" s="92"/>
      <c r="C5" s="32"/>
      <c r="D5" s="33" t="s">
        <v>20</v>
      </c>
      <c r="E5" s="34" t="s">
        <v>4</v>
      </c>
      <c r="F5" s="34" t="s">
        <v>5</v>
      </c>
      <c r="G5" s="34" t="s">
        <v>6</v>
      </c>
      <c r="H5" s="34" t="s">
        <v>7</v>
      </c>
      <c r="I5" s="35"/>
      <c r="J5" s="92"/>
      <c r="K5" s="92"/>
      <c r="L5" s="92"/>
      <c r="M5" s="92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</row>
    <row r="6" spans="1:29" ht="12.75" customHeight="1">
      <c r="A6" s="37"/>
      <c r="B6" s="87" t="s">
        <v>9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29" ht="12.75" customHeight="1">
      <c r="A7" s="37"/>
      <c r="B7" s="12"/>
      <c r="C7" s="12"/>
      <c r="D7" s="12"/>
      <c r="E7" s="13"/>
      <c r="F7" s="13"/>
      <c r="G7" s="13"/>
      <c r="H7" s="13"/>
      <c r="I7" s="13"/>
      <c r="J7" s="13"/>
      <c r="K7" s="13"/>
      <c r="L7" s="13"/>
      <c r="M7" s="11"/>
    </row>
    <row r="8" spans="1:29" ht="12.75" customHeight="1">
      <c r="A8" s="37">
        <v>43831</v>
      </c>
      <c r="B8" s="38">
        <v>1251929512.0599999</v>
      </c>
      <c r="C8" s="12"/>
      <c r="D8" s="12">
        <v>539723026.52999997</v>
      </c>
      <c r="E8" s="21">
        <v>135847036.74000001</v>
      </c>
      <c r="F8" s="21">
        <v>369561991.56</v>
      </c>
      <c r="G8" s="21">
        <v>34173025.609999999</v>
      </c>
      <c r="H8" s="21">
        <v>140972.62</v>
      </c>
      <c r="I8" s="21"/>
      <c r="J8" s="21">
        <v>264973638.43000001</v>
      </c>
      <c r="K8" s="21">
        <v>119361977.27</v>
      </c>
      <c r="L8" s="21">
        <v>199195160.09</v>
      </c>
      <c r="M8" s="21">
        <v>128675709.73999999</v>
      </c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</row>
    <row r="9" spans="1:29" ht="12.75" customHeight="1">
      <c r="A9" s="37">
        <v>43862</v>
      </c>
      <c r="B9" s="12">
        <v>1142552416.6500001</v>
      </c>
      <c r="C9" s="12"/>
      <c r="D9" s="12">
        <v>555711145.57000005</v>
      </c>
      <c r="E9" s="13">
        <v>91342422.790000007</v>
      </c>
      <c r="F9" s="21">
        <v>431307808.97000003</v>
      </c>
      <c r="G9" s="21">
        <v>33043812.670000002</v>
      </c>
      <c r="H9" s="21">
        <v>17101.14</v>
      </c>
      <c r="I9" s="21"/>
      <c r="J9" s="21">
        <v>261448940.56</v>
      </c>
      <c r="K9" s="21">
        <v>52576415.109999999</v>
      </c>
      <c r="L9" s="21">
        <v>179114872.09</v>
      </c>
      <c r="M9" s="21">
        <v>93701043</v>
      </c>
    </row>
    <row r="10" spans="1:29" ht="12.75" customHeight="1">
      <c r="A10" s="37">
        <v>43891</v>
      </c>
      <c r="B10" s="12">
        <v>1112673664.8199999</v>
      </c>
      <c r="C10" s="12"/>
      <c r="D10" s="12">
        <v>509479990.74999994</v>
      </c>
      <c r="E10" s="13">
        <v>113805176.7</v>
      </c>
      <c r="F10" s="21">
        <v>357083390.87</v>
      </c>
      <c r="G10" s="21">
        <v>38569412.219999999</v>
      </c>
      <c r="H10" s="21">
        <v>22010.959999999999</v>
      </c>
      <c r="I10" s="21"/>
      <c r="J10" s="21">
        <v>251378173.09</v>
      </c>
      <c r="K10" s="21">
        <v>71150621.780000001</v>
      </c>
      <c r="L10" s="21">
        <v>156888670.63999999</v>
      </c>
      <c r="M10" s="21">
        <v>123776208.56</v>
      </c>
    </row>
    <row r="11" spans="1:29" ht="12.75" customHeight="1">
      <c r="A11" s="37">
        <v>43922</v>
      </c>
      <c r="B11" s="12">
        <v>1049026764.5</v>
      </c>
      <c r="C11" s="12"/>
      <c r="D11" s="12">
        <v>425675505.06999993</v>
      </c>
      <c r="E11" s="13">
        <v>89959877.339999989</v>
      </c>
      <c r="F11" s="21">
        <v>316086794.27999997</v>
      </c>
      <c r="G11" s="21">
        <v>19628833.449999999</v>
      </c>
      <c r="H11" s="21" t="s">
        <v>10</v>
      </c>
      <c r="I11" s="21"/>
      <c r="J11" s="21">
        <v>263718333.59</v>
      </c>
      <c r="K11" s="21">
        <v>96306877.060000002</v>
      </c>
      <c r="L11" s="21">
        <v>173517627.77000001</v>
      </c>
      <c r="M11" s="21">
        <v>89808421.010000005</v>
      </c>
    </row>
    <row r="12" spans="1:29" ht="12.75" customHeight="1">
      <c r="A12" s="37">
        <v>43952</v>
      </c>
      <c r="B12" s="12">
        <v>900337204.09000003</v>
      </c>
      <c r="C12" s="12"/>
      <c r="D12" s="12">
        <v>410965928.37</v>
      </c>
      <c r="E12" s="13">
        <v>114837220.90000001</v>
      </c>
      <c r="F12" s="21">
        <v>269308729.62</v>
      </c>
      <c r="G12" s="21">
        <v>26818321.73</v>
      </c>
      <c r="H12" s="21">
        <v>1656.12</v>
      </c>
      <c r="I12" s="21"/>
      <c r="J12" s="21">
        <v>215976848.56</v>
      </c>
      <c r="K12" s="21">
        <v>72412516.730000004</v>
      </c>
      <c r="L12" s="21">
        <v>154457010.44999999</v>
      </c>
      <c r="M12" s="21">
        <v>46524900.020000003</v>
      </c>
    </row>
    <row r="13" spans="1:29" ht="12.75" customHeight="1">
      <c r="A13" s="37">
        <v>43983</v>
      </c>
      <c r="B13" s="12">
        <v>971030868.66000009</v>
      </c>
      <c r="C13" s="12"/>
      <c r="D13" s="12">
        <v>379812088.16000003</v>
      </c>
      <c r="E13" s="13">
        <v>94433862.219999999</v>
      </c>
      <c r="F13" s="21">
        <v>252205415.16999999</v>
      </c>
      <c r="G13" s="21">
        <v>33170925.91</v>
      </c>
      <c r="H13" s="21">
        <v>1884.86</v>
      </c>
      <c r="I13" s="21"/>
      <c r="J13" s="21">
        <v>240139002.19</v>
      </c>
      <c r="K13" s="21">
        <v>74408939.430000007</v>
      </c>
      <c r="L13" s="21">
        <v>193196276</v>
      </c>
      <c r="M13" s="21">
        <v>83474562.859999999</v>
      </c>
    </row>
    <row r="14" spans="1:29" ht="12.75" customHeight="1">
      <c r="A14" s="37">
        <v>44013</v>
      </c>
      <c r="B14" s="12">
        <v>1221349194.9100001</v>
      </c>
      <c r="C14" s="12"/>
      <c r="D14" s="12">
        <v>520354504.37</v>
      </c>
      <c r="E14" s="13">
        <v>131832552.2</v>
      </c>
      <c r="F14" s="21">
        <v>353566401.75</v>
      </c>
      <c r="G14" s="21">
        <v>34941072.549999997</v>
      </c>
      <c r="H14" s="21">
        <v>14477.87</v>
      </c>
      <c r="I14" s="21"/>
      <c r="J14" s="21">
        <v>260639153.71000001</v>
      </c>
      <c r="K14" s="21">
        <v>75804318.859999999</v>
      </c>
      <c r="L14" s="21">
        <v>206644003.53</v>
      </c>
      <c r="M14" s="21">
        <v>157907214.50999999</v>
      </c>
    </row>
    <row r="15" spans="1:29" ht="12.75" customHeight="1">
      <c r="A15" s="37">
        <v>44044</v>
      </c>
      <c r="B15" s="12">
        <v>1328463393.71</v>
      </c>
      <c r="C15" s="12"/>
      <c r="D15" s="12">
        <v>574119834.0999999</v>
      </c>
      <c r="E15" s="13">
        <v>109361034.51000001</v>
      </c>
      <c r="F15" s="21">
        <v>419963671.17000002</v>
      </c>
      <c r="G15" s="21">
        <v>44778762.240000002</v>
      </c>
      <c r="H15" s="21">
        <v>16366.18</v>
      </c>
      <c r="I15" s="21"/>
      <c r="J15" s="21">
        <v>271901193.19</v>
      </c>
      <c r="K15" s="21">
        <v>78647125.530000001</v>
      </c>
      <c r="L15" s="21">
        <v>207726215.68000001</v>
      </c>
      <c r="M15" s="21">
        <v>196069025.21000001</v>
      </c>
    </row>
    <row r="16" spans="1:29" ht="12.75" customHeight="1">
      <c r="A16" s="37">
        <v>44075</v>
      </c>
      <c r="B16" s="12">
        <v>1238006484.99</v>
      </c>
      <c r="C16" s="12"/>
      <c r="D16" s="12">
        <v>558550426.60000002</v>
      </c>
      <c r="E16" s="13">
        <f>117005469.99+2665780.87</f>
        <v>119671250.86</v>
      </c>
      <c r="F16" s="21">
        <v>407064440.19</v>
      </c>
      <c r="G16" s="21">
        <v>31794263.059999999</v>
      </c>
      <c r="H16" s="21">
        <v>20472.490000000002</v>
      </c>
      <c r="I16" s="21"/>
      <c r="J16" s="21">
        <v>285196870.38999999</v>
      </c>
      <c r="K16" s="21">
        <v>79288023.340000004</v>
      </c>
      <c r="L16" s="21">
        <v>191042707.28999999</v>
      </c>
      <c r="M16" s="21">
        <v>123928457.37</v>
      </c>
    </row>
    <row r="17" spans="1:13" ht="12.75" customHeight="1">
      <c r="A17" s="37">
        <v>44105</v>
      </c>
      <c r="B17" s="12">
        <v>1359190425.8000002</v>
      </c>
      <c r="C17" s="12"/>
      <c r="D17" s="12">
        <v>564285848.83000004</v>
      </c>
      <c r="E17" s="13">
        <f>121078045.72+3429253.07</f>
        <v>124507298.78999999</v>
      </c>
      <c r="F17" s="21">
        <v>386771404.58999997</v>
      </c>
      <c r="G17" s="21">
        <v>53007145.450000003</v>
      </c>
      <c r="H17" s="21" t="s">
        <v>10</v>
      </c>
      <c r="I17" s="21"/>
      <c r="J17" s="21">
        <v>282101542.49000001</v>
      </c>
      <c r="K17" s="21">
        <v>86394686.469999999</v>
      </c>
      <c r="L17" s="21">
        <v>206797245.77000001</v>
      </c>
      <c r="M17" s="21">
        <v>219611102.24000001</v>
      </c>
    </row>
    <row r="18" spans="1:13" ht="12.75" customHeight="1">
      <c r="A18" s="37">
        <v>44136</v>
      </c>
      <c r="B18" s="12">
        <v>1455858235.6900001</v>
      </c>
      <c r="C18" s="12"/>
      <c r="D18" s="12">
        <v>640624428.02999997</v>
      </c>
      <c r="E18" s="13">
        <f>145321725.61+2632029.61</f>
        <v>147953755.22000003</v>
      </c>
      <c r="F18" s="21">
        <v>444606941.05000001</v>
      </c>
      <c r="G18" s="21">
        <v>46056077.390000001</v>
      </c>
      <c r="H18" s="21">
        <v>2007654.37</v>
      </c>
      <c r="I18" s="21"/>
      <c r="J18" s="21">
        <v>270687728.55000001</v>
      </c>
      <c r="K18" s="21">
        <v>89009241.230000004</v>
      </c>
      <c r="L18" s="21">
        <v>212665547.36000001</v>
      </c>
      <c r="M18" s="21">
        <v>242871290.52000001</v>
      </c>
    </row>
    <row r="19" spans="1:13" ht="12.75" customHeight="1">
      <c r="A19" s="37">
        <v>44166</v>
      </c>
      <c r="B19" s="12">
        <v>1536048963.1199999</v>
      </c>
      <c r="C19" s="12"/>
      <c r="D19" s="12">
        <v>646761920.78999996</v>
      </c>
      <c r="E19" s="13">
        <f>153411852.62+3877604.28</f>
        <v>157289456.90000001</v>
      </c>
      <c r="F19" s="21">
        <v>355955021.36000001</v>
      </c>
      <c r="G19" s="21">
        <v>39434785.009999998</v>
      </c>
      <c r="H19" s="21">
        <v>646048.85</v>
      </c>
      <c r="I19" s="21"/>
      <c r="J19" s="21">
        <v>270149698.69</v>
      </c>
      <c r="K19" s="21">
        <v>91248603.640000001</v>
      </c>
      <c r="L19" s="21">
        <v>228399964.62</v>
      </c>
      <c r="M19" s="21">
        <v>299488775.38</v>
      </c>
    </row>
    <row r="20" spans="1:13" ht="12.75" customHeight="1">
      <c r="A20" s="37">
        <v>44217</v>
      </c>
      <c r="B20" s="38">
        <v>1868019092.3800001</v>
      </c>
      <c r="C20" s="12"/>
      <c r="D20" s="12">
        <v>793569564.46000004</v>
      </c>
      <c r="E20" s="21">
        <v>166017089.25999999</v>
      </c>
      <c r="F20" s="21">
        <v>575731497.98000002</v>
      </c>
      <c r="G20" s="21">
        <v>51679549.57</v>
      </c>
      <c r="H20" s="21">
        <v>141427.65</v>
      </c>
      <c r="I20" s="21"/>
      <c r="J20" s="21">
        <v>303901007.58999997</v>
      </c>
      <c r="K20" s="21">
        <v>237939479.96000001</v>
      </c>
      <c r="L20" s="21">
        <v>282014982.51999998</v>
      </c>
      <c r="M20" s="21">
        <v>250594057.84999999</v>
      </c>
    </row>
    <row r="21" spans="1:13" ht="12.75" customHeight="1">
      <c r="A21" s="37">
        <v>44248</v>
      </c>
      <c r="B21" s="38">
        <v>1647030783.74</v>
      </c>
      <c r="C21" s="12"/>
      <c r="D21" s="12">
        <v>714261995.60000002</v>
      </c>
      <c r="E21" s="21">
        <v>137596563.05000001</v>
      </c>
      <c r="F21" s="21">
        <v>520958827.30000001</v>
      </c>
      <c r="G21" s="21">
        <v>55577458.149999999</v>
      </c>
      <c r="H21" s="21">
        <v>129147.1</v>
      </c>
      <c r="I21" s="21"/>
      <c r="J21" s="21">
        <v>372673222.42000002</v>
      </c>
      <c r="K21" s="21">
        <v>68420097.349999994</v>
      </c>
      <c r="L21" s="21">
        <v>287022822.60000002</v>
      </c>
      <c r="M21" s="21">
        <v>204652645.77000001</v>
      </c>
    </row>
    <row r="22" spans="1:13" ht="12.75" customHeight="1">
      <c r="A22" s="37">
        <v>44276</v>
      </c>
      <c r="B22" s="38">
        <v>1808983347.3399999</v>
      </c>
      <c r="C22" s="12"/>
      <c r="D22" s="12">
        <v>747948267.13</v>
      </c>
      <c r="E22" s="21">
        <v>161136011.94999999</v>
      </c>
      <c r="F22" s="21">
        <v>524158076.38999999</v>
      </c>
      <c r="G22" s="21">
        <v>62543507.439999998</v>
      </c>
      <c r="H22" s="21">
        <v>110671.35</v>
      </c>
      <c r="I22" s="21"/>
      <c r="J22" s="21">
        <v>382645242.10000002</v>
      </c>
      <c r="K22" s="21">
        <v>138562471.13999999</v>
      </c>
      <c r="L22" s="21">
        <v>290603289.70999998</v>
      </c>
      <c r="M22" s="21">
        <v>249224077.25999999</v>
      </c>
    </row>
    <row r="23" spans="1:13" ht="12.75" customHeight="1">
      <c r="A23" s="37">
        <v>44307</v>
      </c>
      <c r="B23" s="38">
        <v>1998914471.25</v>
      </c>
      <c r="C23" s="12"/>
      <c r="D23" s="12">
        <v>872425058.73000002</v>
      </c>
      <c r="E23" s="21">
        <v>188864571.27000001</v>
      </c>
      <c r="F23" s="21">
        <v>616438065.35000002</v>
      </c>
      <c r="G23" s="21">
        <v>67052879.259999998</v>
      </c>
      <c r="H23" s="21">
        <v>69542.850000000006</v>
      </c>
      <c r="I23" s="21"/>
      <c r="J23" s="21">
        <v>392740751.68000001</v>
      </c>
      <c r="K23" s="21">
        <v>108561200.59</v>
      </c>
      <c r="L23" s="21">
        <v>321953108.5</v>
      </c>
      <c r="M23" s="21">
        <v>303234351.75</v>
      </c>
    </row>
    <row r="24" spans="1:13" ht="12.75" customHeight="1">
      <c r="A24" s="37">
        <v>44337</v>
      </c>
      <c r="B24" s="38">
        <v>1951855604.74</v>
      </c>
      <c r="C24" s="12"/>
      <c r="D24" s="12">
        <v>809226201.13999999</v>
      </c>
      <c r="E24" s="21">
        <v>205621344.94</v>
      </c>
      <c r="F24" s="21">
        <v>540560976.70000005</v>
      </c>
      <c r="G24" s="21">
        <v>63013728.710000001</v>
      </c>
      <c r="H24" s="21">
        <v>30150.79</v>
      </c>
      <c r="I24" s="21"/>
      <c r="J24" s="21">
        <v>410713795.54000002</v>
      </c>
      <c r="K24" s="21">
        <v>109293645.61</v>
      </c>
      <c r="L24" s="21">
        <v>314907600.19</v>
      </c>
      <c r="M24" s="21">
        <v>307714362.25999999</v>
      </c>
    </row>
    <row r="25" spans="1:13" ht="12.75" customHeight="1">
      <c r="A25" s="37">
        <v>44368</v>
      </c>
      <c r="B25" s="38">
        <v>2223852894.0100002</v>
      </c>
      <c r="C25" s="12"/>
      <c r="D25" s="12">
        <v>886080621.3599999</v>
      </c>
      <c r="E25" s="21">
        <v>226439203.91999999</v>
      </c>
      <c r="F25" s="21">
        <v>598194706.29999995</v>
      </c>
      <c r="G25" s="21">
        <v>61384511.049999997</v>
      </c>
      <c r="H25" s="21">
        <v>62200.09</v>
      </c>
      <c r="I25" s="21"/>
      <c r="J25" s="21">
        <v>597217166.07000005</v>
      </c>
      <c r="K25" s="21">
        <v>114816332.66</v>
      </c>
      <c r="L25" s="21">
        <v>347251640.93000001</v>
      </c>
      <c r="M25" s="21">
        <v>278487132.99000001</v>
      </c>
    </row>
    <row r="26" spans="1:13" ht="12.75" customHeight="1">
      <c r="A26" s="37">
        <v>44398</v>
      </c>
      <c r="B26" s="38">
        <v>2342713265.0700002</v>
      </c>
      <c r="C26" s="12"/>
      <c r="D26" s="12">
        <v>904214545.62</v>
      </c>
      <c r="E26" s="21">
        <v>261710952.99000001</v>
      </c>
      <c r="F26" s="21">
        <v>577676285.46000004</v>
      </c>
      <c r="G26" s="21">
        <v>64784527.25</v>
      </c>
      <c r="H26" s="21">
        <v>42779.92</v>
      </c>
      <c r="I26" s="21"/>
      <c r="J26" s="21">
        <v>591492329.41999996</v>
      </c>
      <c r="K26" s="21">
        <v>85575720</v>
      </c>
      <c r="L26" s="21">
        <v>410336838.25</v>
      </c>
      <c r="M26" s="21">
        <v>351093831.37</v>
      </c>
    </row>
    <row r="27" spans="1:13" ht="12.75" customHeight="1">
      <c r="A27" s="37">
        <v>44429</v>
      </c>
      <c r="B27" s="38">
        <v>2506435561.5500002</v>
      </c>
      <c r="C27" s="12"/>
      <c r="D27" s="12">
        <v>1071375900.51</v>
      </c>
      <c r="E27" s="21">
        <v>324048883.74000001</v>
      </c>
      <c r="F27" s="21">
        <v>644283757.88999999</v>
      </c>
      <c r="G27" s="21">
        <v>103034463.58</v>
      </c>
      <c r="H27" s="21">
        <v>8795.2999999999993</v>
      </c>
      <c r="I27" s="21"/>
      <c r="J27" s="21">
        <v>611385465.21000004</v>
      </c>
      <c r="K27" s="21">
        <v>29341599.66</v>
      </c>
      <c r="L27" s="21">
        <v>448177199.39999998</v>
      </c>
      <c r="M27" s="21">
        <v>346155396.88</v>
      </c>
    </row>
    <row r="28" spans="1:13" ht="12.75" customHeight="1">
      <c r="A28" s="37">
        <v>44460</v>
      </c>
      <c r="B28" s="38">
        <v>2490379793.7399998</v>
      </c>
      <c r="C28" s="12"/>
      <c r="D28" s="12">
        <v>1071632790.1999999</v>
      </c>
      <c r="E28" s="21">
        <v>368999432.24000001</v>
      </c>
      <c r="F28" s="21">
        <v>621235865.14999998</v>
      </c>
      <c r="G28" s="21">
        <v>81357146.150000006</v>
      </c>
      <c r="H28" s="21">
        <v>40346.660000000003</v>
      </c>
      <c r="I28" s="21"/>
      <c r="J28" s="21">
        <v>613710473.83000004</v>
      </c>
      <c r="K28" s="21">
        <v>29414825.850000001</v>
      </c>
      <c r="L28" s="21">
        <v>456416614.25</v>
      </c>
      <c r="M28" s="21">
        <v>319205089.61000001</v>
      </c>
    </row>
    <row r="29" spans="1:13" ht="12.75" customHeight="1">
      <c r="A29" s="37">
        <v>44490</v>
      </c>
      <c r="B29" s="38">
        <v>2423886440.0900002</v>
      </c>
      <c r="C29" s="12"/>
      <c r="D29" s="12">
        <v>1024880011.26</v>
      </c>
      <c r="E29" s="21">
        <v>328897844</v>
      </c>
      <c r="F29" s="21">
        <v>609310384.38</v>
      </c>
      <c r="G29" s="21">
        <v>49857.91</v>
      </c>
      <c r="H29" s="21">
        <v>49857.91</v>
      </c>
      <c r="I29" s="21"/>
      <c r="J29" s="21">
        <v>606194851.65999997</v>
      </c>
      <c r="K29" s="21">
        <v>30360455.710000001</v>
      </c>
      <c r="L29" s="21">
        <v>445450102.72000003</v>
      </c>
      <c r="M29" s="21">
        <v>317001018.74000001</v>
      </c>
    </row>
    <row r="30" spans="1:13" ht="12.75" customHeight="1">
      <c r="A30" s="37">
        <v>44521</v>
      </c>
      <c r="B30" s="40">
        <v>2333425380</v>
      </c>
      <c r="C30" s="12"/>
      <c r="D30" s="12">
        <v>1050129254.6099999</v>
      </c>
      <c r="E30" s="41">
        <v>336421038</v>
      </c>
      <c r="F30" s="21">
        <v>614371025.05999994</v>
      </c>
      <c r="G30" s="21">
        <v>97062574.519999996</v>
      </c>
      <c r="H30" s="21">
        <v>2274617.0299999998</v>
      </c>
      <c r="I30" s="21"/>
      <c r="J30" s="21">
        <v>501519036.08999997</v>
      </c>
      <c r="K30" s="21">
        <v>28956616.129999999</v>
      </c>
      <c r="L30" s="21">
        <v>466059602.44999999</v>
      </c>
      <c r="M30" s="21">
        <v>286760870.26999998</v>
      </c>
    </row>
    <row r="31" spans="1:13" ht="12.75" customHeight="1">
      <c r="A31" s="37">
        <v>44552</v>
      </c>
      <c r="B31" s="42">
        <v>2404225387.2199998</v>
      </c>
      <c r="C31" s="12"/>
      <c r="D31" s="12">
        <v>1062577042.33</v>
      </c>
      <c r="E31" s="21">
        <v>372793624.56999999</v>
      </c>
      <c r="F31" s="21">
        <v>605287542.78999996</v>
      </c>
      <c r="G31" s="21">
        <v>83867522.170000002</v>
      </c>
      <c r="H31" s="21">
        <v>628352.80000000005</v>
      </c>
      <c r="I31" s="21"/>
      <c r="J31" s="21">
        <v>502236614.49000001</v>
      </c>
      <c r="K31" s="21">
        <v>27582753.530000001</v>
      </c>
      <c r="L31" s="21">
        <v>483574984.19999999</v>
      </c>
      <c r="M31" s="21">
        <v>328253992.67000002</v>
      </c>
    </row>
    <row r="32" spans="1:13" ht="12.75" customHeight="1">
      <c r="A32" s="37">
        <v>44583</v>
      </c>
      <c r="B32" s="38">
        <v>2824425891.3600001</v>
      </c>
      <c r="C32" s="12"/>
      <c r="D32" s="12">
        <v>1295776424.1100001</v>
      </c>
      <c r="E32" s="21">
        <v>418389384.50999999</v>
      </c>
      <c r="F32" s="21">
        <v>784618907.38999999</v>
      </c>
      <c r="G32" s="21">
        <v>92733777.400000006</v>
      </c>
      <c r="H32" s="21">
        <v>34354.81</v>
      </c>
      <c r="I32" s="21"/>
      <c r="J32" s="21">
        <v>491105919.11000001</v>
      </c>
      <c r="K32" s="21">
        <v>243884857.36000001</v>
      </c>
      <c r="L32" s="21">
        <v>495889733.22000003</v>
      </c>
      <c r="M32" s="21">
        <v>297768957.56</v>
      </c>
    </row>
    <row r="33" spans="1:13" ht="12.75" customHeight="1">
      <c r="A33" s="37">
        <v>44614</v>
      </c>
      <c r="B33" s="38">
        <v>2350514564.52</v>
      </c>
      <c r="C33" s="12"/>
      <c r="D33" s="12">
        <v>1020316007.5700001</v>
      </c>
      <c r="E33" s="21">
        <v>334530155.44</v>
      </c>
      <c r="F33" s="21">
        <v>600079857</v>
      </c>
      <c r="G33" s="21">
        <v>85583697.890000001</v>
      </c>
      <c r="H33" s="21">
        <v>55973.58</v>
      </c>
      <c r="I33" s="21"/>
      <c r="J33" s="21">
        <v>536508797.07999998</v>
      </c>
      <c r="K33" s="21">
        <v>27127564.359999999</v>
      </c>
      <c r="L33" s="21">
        <v>536399060.12</v>
      </c>
      <c r="M33" s="21">
        <v>230163135.38999999</v>
      </c>
    </row>
    <row r="34" spans="1:13" ht="12.75" customHeight="1">
      <c r="A34" s="37">
        <v>44642</v>
      </c>
      <c r="B34" s="38">
        <v>2591035565.2199998</v>
      </c>
      <c r="C34" s="12"/>
      <c r="D34" s="12">
        <v>1150222301.23</v>
      </c>
      <c r="E34" s="21">
        <v>412806308.14999998</v>
      </c>
      <c r="F34" s="21">
        <v>631383850.41999996</v>
      </c>
      <c r="G34" s="21">
        <v>105556613.05</v>
      </c>
      <c r="H34" s="21">
        <v>475529.61</v>
      </c>
      <c r="I34" s="21"/>
      <c r="J34" s="21">
        <v>551640933.25999999</v>
      </c>
      <c r="K34" s="21">
        <v>30788975.109999999</v>
      </c>
      <c r="L34" s="21">
        <v>536532385.27999997</v>
      </c>
      <c r="M34" s="21">
        <v>321850970.33999997</v>
      </c>
    </row>
    <row r="35" spans="1:13" ht="12.75" customHeight="1">
      <c r="A35" s="37">
        <v>44673</v>
      </c>
      <c r="B35" s="38">
        <v>2960248011.48</v>
      </c>
      <c r="C35" s="12"/>
      <c r="D35" s="12">
        <v>1417643455.9100001</v>
      </c>
      <c r="E35" s="21">
        <v>440466884.44999999</v>
      </c>
      <c r="F35" s="21">
        <v>853377955.21000004</v>
      </c>
      <c r="G35" s="21">
        <v>123584902.59</v>
      </c>
      <c r="H35" s="21">
        <v>42974.13</v>
      </c>
      <c r="I35" s="21"/>
      <c r="J35" s="21">
        <v>431737258.37</v>
      </c>
      <c r="K35" s="21">
        <v>33644508.439999998</v>
      </c>
      <c r="L35" s="21">
        <v>614381238.42999995</v>
      </c>
      <c r="M35" s="21">
        <v>462841550.32999998</v>
      </c>
    </row>
    <row r="36" spans="1:13" ht="12.75" customHeight="1">
      <c r="A36" s="37">
        <v>44703</v>
      </c>
      <c r="B36" s="38">
        <v>3109133386.4200001</v>
      </c>
      <c r="C36" s="12"/>
      <c r="D36" s="12">
        <v>1383870253.8799999</v>
      </c>
      <c r="E36" s="21">
        <v>494614924.95999998</v>
      </c>
      <c r="F36" s="21">
        <v>784791355.00999999</v>
      </c>
      <c r="G36" s="21">
        <v>104290828.79000001</v>
      </c>
      <c r="H36" s="21">
        <v>173145.12</v>
      </c>
      <c r="I36" s="21"/>
      <c r="J36" s="21">
        <v>616515524.97000003</v>
      </c>
      <c r="K36" s="21">
        <v>40084468.140000001</v>
      </c>
      <c r="L36" s="21">
        <v>653022868.99000001</v>
      </c>
      <c r="M36" s="21">
        <v>415640270.44</v>
      </c>
    </row>
    <row r="37" spans="1:13" ht="12.75" customHeight="1">
      <c r="A37" s="37">
        <v>44734</v>
      </c>
      <c r="B37" s="38">
        <v>3694668696.04</v>
      </c>
      <c r="C37" s="12"/>
      <c r="D37" s="12">
        <v>1551390364.4200001</v>
      </c>
      <c r="E37" s="21">
        <v>506629430</v>
      </c>
      <c r="F37" s="21">
        <v>926120933.82000005</v>
      </c>
      <c r="G37" s="21">
        <v>118536297.53</v>
      </c>
      <c r="H37" s="21">
        <v>103703.07</v>
      </c>
      <c r="I37" s="21"/>
      <c r="J37" s="21">
        <v>833219559.88999999</v>
      </c>
      <c r="K37" s="21">
        <v>56558979.43</v>
      </c>
      <c r="L37" s="21">
        <v>725456456.91999996</v>
      </c>
      <c r="M37" s="21">
        <v>528043335.38</v>
      </c>
    </row>
    <row r="38" spans="1:13" ht="12.75" customHeight="1">
      <c r="A38" s="37">
        <v>44764</v>
      </c>
      <c r="B38" s="38">
        <v>4326445112.71</v>
      </c>
      <c r="C38" s="12"/>
      <c r="D38" s="12">
        <v>1920475771.8800001</v>
      </c>
      <c r="E38" s="21">
        <v>669859856.57000005</v>
      </c>
      <c r="F38" s="21">
        <v>1125147882.3299999</v>
      </c>
      <c r="G38" s="21">
        <v>124904221.63</v>
      </c>
      <c r="H38" s="21">
        <v>564081.35</v>
      </c>
      <c r="I38" s="21"/>
      <c r="J38" s="21">
        <v>885520539.10000002</v>
      </c>
      <c r="K38" s="21">
        <v>65803173.759999998</v>
      </c>
      <c r="L38" s="21">
        <v>796292867.02999997</v>
      </c>
      <c r="M38" s="21">
        <v>658352760.94000006</v>
      </c>
    </row>
    <row r="39" spans="1:13" ht="12.75" customHeight="1">
      <c r="A39" s="37">
        <v>44795</v>
      </c>
      <c r="B39" s="38">
        <v>4712710416.9399996</v>
      </c>
      <c r="C39" s="12"/>
      <c r="D39" s="12">
        <v>1823910782.78</v>
      </c>
      <c r="E39" s="21">
        <v>701322854</v>
      </c>
      <c r="F39" s="21">
        <v>970683036.99000001</v>
      </c>
      <c r="G39" s="21">
        <v>151663467.05000001</v>
      </c>
      <c r="H39" s="21">
        <v>241424.74</v>
      </c>
      <c r="I39" s="21"/>
      <c r="J39" s="21">
        <v>904997159.39999998</v>
      </c>
      <c r="K39" s="21">
        <v>51905730.670000002</v>
      </c>
      <c r="L39" s="21">
        <v>928927719.79999995</v>
      </c>
      <c r="M39" s="21">
        <v>1002969024.34</v>
      </c>
    </row>
    <row r="40" spans="1:13" ht="12.75" customHeight="1">
      <c r="A40" s="37">
        <v>44826</v>
      </c>
      <c r="B40" s="38">
        <v>4715592322.3000002</v>
      </c>
      <c r="C40" s="12"/>
      <c r="D40" s="12">
        <v>1933614017.5999999</v>
      </c>
      <c r="E40" s="21">
        <v>662819057.47000003</v>
      </c>
      <c r="F40" s="21">
        <v>1151550324.53</v>
      </c>
      <c r="G40" s="21">
        <v>119105585.36</v>
      </c>
      <c r="H40" s="21">
        <v>139050.23999999999</v>
      </c>
      <c r="I40" s="21"/>
      <c r="J40" s="21">
        <v>934061160.10000002</v>
      </c>
      <c r="K40" s="21">
        <v>50303341.009999998</v>
      </c>
      <c r="L40" s="21">
        <v>987252871.73000002</v>
      </c>
      <c r="M40" s="21">
        <v>810360931.86000001</v>
      </c>
    </row>
    <row r="41" spans="1:13" ht="12.75" customHeight="1">
      <c r="A41" s="37">
        <v>44856</v>
      </c>
      <c r="B41" s="38">
        <v>4736091654.5100002</v>
      </c>
      <c r="C41" s="12"/>
      <c r="D41" s="12">
        <v>1890042640.99</v>
      </c>
      <c r="E41" s="21">
        <v>646665226</v>
      </c>
      <c r="F41" s="21">
        <v>1099518242.04</v>
      </c>
      <c r="G41" s="21">
        <v>143744318.55000001</v>
      </c>
      <c r="H41" s="21">
        <v>114854.39999999999</v>
      </c>
      <c r="I41" s="21"/>
      <c r="J41" s="21">
        <v>892722191.77999997</v>
      </c>
      <c r="K41" s="21">
        <v>42586493.520000003</v>
      </c>
      <c r="L41" s="21">
        <v>1011819055.08</v>
      </c>
      <c r="M41" s="21">
        <v>898921273.11000001</v>
      </c>
    </row>
    <row r="42" spans="1:13" ht="12.75" customHeight="1">
      <c r="A42" s="37">
        <v>44887</v>
      </c>
      <c r="B42" s="38">
        <v>5126861791.6300001</v>
      </c>
      <c r="C42" s="12"/>
      <c r="D42" s="12">
        <v>2183141799.1399999</v>
      </c>
      <c r="E42" s="21">
        <v>675319889.39999998</v>
      </c>
      <c r="F42" s="21">
        <v>1321734660.9300001</v>
      </c>
      <c r="G42" s="21">
        <v>183067698.38999999</v>
      </c>
      <c r="H42" s="21">
        <v>3019550.42</v>
      </c>
      <c r="I42" s="21"/>
      <c r="J42" s="21">
        <v>808432368.50999999</v>
      </c>
      <c r="K42" s="21">
        <v>50649080.240000002</v>
      </c>
      <c r="L42" s="21">
        <v>1052660633.5700001</v>
      </c>
      <c r="M42" s="21">
        <v>1031977910.17</v>
      </c>
    </row>
    <row r="43" spans="1:13" ht="12.75" customHeight="1">
      <c r="A43" s="37">
        <v>44917</v>
      </c>
      <c r="B43" s="38">
        <v>5374135389</v>
      </c>
      <c r="C43" s="12"/>
      <c r="D43" s="12">
        <v>2152821039.8600001</v>
      </c>
      <c r="E43" s="21">
        <v>811998992.76000011</v>
      </c>
      <c r="F43" s="21">
        <v>1187378054.27</v>
      </c>
      <c r="G43" s="21">
        <v>153180406.22</v>
      </c>
      <c r="H43" s="21">
        <v>263586.61</v>
      </c>
      <c r="I43" s="21"/>
      <c r="J43" s="21">
        <v>807324966.17999995</v>
      </c>
      <c r="K43" s="21">
        <v>42608499.119999997</v>
      </c>
      <c r="L43" s="21">
        <v>1140099140.5699999</v>
      </c>
      <c r="M43" s="21">
        <v>1231281743.3800001</v>
      </c>
    </row>
    <row r="44" spans="1:13" ht="12.75" customHeight="1">
      <c r="A44" s="37">
        <v>44949</v>
      </c>
      <c r="B44" s="38">
        <v>6124808492.4700003</v>
      </c>
      <c r="C44" s="12"/>
      <c r="D44" s="12">
        <v>2623460419.0699997</v>
      </c>
      <c r="E44" s="21">
        <v>963856286.91999996</v>
      </c>
      <c r="F44" s="21">
        <v>1331560248.74</v>
      </c>
      <c r="G44" s="21">
        <v>327835661.25</v>
      </c>
      <c r="H44" s="21">
        <v>208222.16</v>
      </c>
      <c r="I44" s="21"/>
      <c r="J44" s="21">
        <v>855772630.60000002</v>
      </c>
      <c r="K44" s="21">
        <v>488693206.05000001</v>
      </c>
      <c r="L44" s="21">
        <v>1259521725.3399999</v>
      </c>
      <c r="M44" s="21">
        <v>897360511.40999997</v>
      </c>
    </row>
    <row r="45" spans="1:13" ht="12.75" customHeight="1">
      <c r="A45" s="37">
        <v>44981</v>
      </c>
      <c r="B45" s="38">
        <v>4994165825.1999998</v>
      </c>
      <c r="C45" s="12"/>
      <c r="D45" s="12">
        <v>2303682475.79</v>
      </c>
      <c r="E45" s="21">
        <v>851602647.24000001</v>
      </c>
      <c r="F45" s="21">
        <v>1265205555.2</v>
      </c>
      <c r="G45" s="21">
        <v>186828248.47</v>
      </c>
      <c r="H45" s="21">
        <v>46024.88</v>
      </c>
      <c r="I45" s="21"/>
      <c r="J45" s="21">
        <v>795299640.97000003</v>
      </c>
      <c r="K45" s="21">
        <v>38578761.520000003</v>
      </c>
      <c r="L45" s="21">
        <v>1135115788.9200001</v>
      </c>
      <c r="M45" s="21">
        <v>721489158</v>
      </c>
    </row>
    <row r="46" spans="1:13" ht="12.75" customHeight="1">
      <c r="A46" s="37">
        <v>45008</v>
      </c>
      <c r="B46" s="38">
        <v>5737383381.4499998</v>
      </c>
      <c r="C46" s="12"/>
      <c r="D46" s="12">
        <v>2397212706.9999995</v>
      </c>
      <c r="E46" s="21">
        <v>956769734.60000002</v>
      </c>
      <c r="F46" s="21">
        <v>1213984471.75</v>
      </c>
      <c r="G46" s="21">
        <v>226142561.69999999</v>
      </c>
      <c r="H46" s="21">
        <v>315938.95</v>
      </c>
      <c r="I46" s="21"/>
      <c r="J46" s="21">
        <v>858059927.02999997</v>
      </c>
      <c r="K46" s="21">
        <v>38938665.049999997</v>
      </c>
      <c r="L46" s="21">
        <v>1327800011.21</v>
      </c>
      <c r="M46" s="21">
        <v>1115372071.1600001</v>
      </c>
    </row>
    <row r="47" spans="1:13" ht="12.75" customHeight="1">
      <c r="A47" s="37">
        <v>45035</v>
      </c>
      <c r="B47" s="38">
        <v>7005788888.1199999</v>
      </c>
      <c r="C47" s="12"/>
      <c r="D47" s="12">
        <v>3027235432.1400003</v>
      </c>
      <c r="E47" s="21">
        <f>1039033660.45+15315168.05</f>
        <v>1054348828.5</v>
      </c>
      <c r="F47" s="21">
        <v>1697850045.3800001</v>
      </c>
      <c r="G47" s="21">
        <v>274827783.89999998</v>
      </c>
      <c r="H47" s="21">
        <v>208774.36</v>
      </c>
      <c r="I47" s="21"/>
      <c r="J47" s="21">
        <v>918918593.01999998</v>
      </c>
      <c r="K47" s="21">
        <v>44255189.689999998</v>
      </c>
      <c r="L47" s="21">
        <v>1474848553.8699999</v>
      </c>
      <c r="M47" s="21">
        <v>1540531119.4000001</v>
      </c>
    </row>
    <row r="48" spans="1:13" ht="12.75" customHeight="1">
      <c r="A48" s="37">
        <v>45062</v>
      </c>
      <c r="B48" s="38">
        <v>7081290196.3400002</v>
      </c>
      <c r="C48" s="12"/>
      <c r="D48" s="12">
        <v>3208286847.6700001</v>
      </c>
      <c r="E48" s="21">
        <v>1141467232.1499999</v>
      </c>
      <c r="F48" s="21">
        <v>1820939334.26</v>
      </c>
      <c r="G48" s="21">
        <v>245851688.88</v>
      </c>
      <c r="H48" s="21">
        <v>28592.38</v>
      </c>
      <c r="I48" s="21"/>
      <c r="J48" s="21">
        <v>984296941.72000003</v>
      </c>
      <c r="K48" s="21">
        <v>48011761.25</v>
      </c>
      <c r="L48" s="21">
        <v>1471175813.3399999</v>
      </c>
      <c r="M48" s="21">
        <v>1369518832.3599999</v>
      </c>
    </row>
    <row r="49" spans="1:29" ht="12.75" customHeight="1">
      <c r="A49" s="43">
        <v>45089</v>
      </c>
      <c r="B49" s="44">
        <v>8034917870.4899998</v>
      </c>
      <c r="C49" s="12"/>
      <c r="D49" s="12">
        <v>3339787241.2700005</v>
      </c>
      <c r="E49" s="45">
        <v>1115846165.4400001</v>
      </c>
      <c r="F49" s="45">
        <v>1989355833.48</v>
      </c>
      <c r="G49" s="45">
        <v>234511675.53</v>
      </c>
      <c r="H49" s="45">
        <v>73566.820000000007</v>
      </c>
      <c r="I49" s="45"/>
      <c r="J49" s="45">
        <v>1349594083.48</v>
      </c>
      <c r="K49" s="45">
        <v>61751725.329999998</v>
      </c>
      <c r="L49" s="45">
        <v>1766626607.8900001</v>
      </c>
      <c r="M49" s="45">
        <v>1517158212.52</v>
      </c>
    </row>
    <row r="50" spans="1:29" ht="12.75" customHeight="1">
      <c r="A50" s="46">
        <v>45116</v>
      </c>
      <c r="B50" s="47">
        <f>D50+M50+J50+K50+L50</f>
        <v>8826907408.1700001</v>
      </c>
      <c r="C50" s="12"/>
      <c r="D50" s="12">
        <f>E50+F50+G50+H50</f>
        <v>3828238979.9299998</v>
      </c>
      <c r="E50" s="48">
        <f>1294681171.5+16431772.62</f>
        <v>1311112944.1199999</v>
      </c>
      <c r="F50" s="48">
        <v>2202863350.04</v>
      </c>
      <c r="G50" s="48">
        <v>314244724.17000002</v>
      </c>
      <c r="H50" s="48">
        <v>17961.599999999999</v>
      </c>
      <c r="I50" s="48"/>
      <c r="J50" s="48">
        <v>1453300471.29</v>
      </c>
      <c r="K50" s="48">
        <v>62724743.630000003</v>
      </c>
      <c r="L50" s="48">
        <v>1829428052.3099999</v>
      </c>
      <c r="M50" s="48">
        <v>1653215161.01</v>
      </c>
    </row>
    <row r="51" spans="1:29" ht="12.75" customHeight="1">
      <c r="A51" s="49">
        <v>45161</v>
      </c>
      <c r="B51" s="50">
        <v>9176947692</v>
      </c>
      <c r="C51" s="51"/>
      <c r="D51" s="52">
        <v>4129709638.4899998</v>
      </c>
      <c r="E51" s="53">
        <v>1530400681</v>
      </c>
      <c r="F51" s="53">
        <v>2249288195.5599999</v>
      </c>
      <c r="G51" s="53">
        <v>349992463.08999997</v>
      </c>
      <c r="H51" s="53">
        <v>28298.63</v>
      </c>
      <c r="I51" s="48"/>
      <c r="J51" s="54">
        <v>1595082311.8299999</v>
      </c>
      <c r="K51" s="54">
        <v>80016651.489999995</v>
      </c>
      <c r="L51" s="54">
        <v>2074548745</v>
      </c>
      <c r="M51" s="48">
        <v>1297590346.05</v>
      </c>
    </row>
    <row r="52" spans="1:29" ht="12.75" customHeight="1">
      <c r="A52" s="55" t="s">
        <v>21</v>
      </c>
      <c r="B52" s="56">
        <v>10801771549</v>
      </c>
      <c r="C52" s="57"/>
      <c r="D52" s="56">
        <v>4453779951</v>
      </c>
      <c r="E52" s="58">
        <v>1614646480</v>
      </c>
      <c r="F52" s="58">
        <v>2473596080</v>
      </c>
      <c r="G52" s="58">
        <v>365528202</v>
      </c>
      <c r="H52" s="59">
        <v>9192</v>
      </c>
      <c r="I52" s="60"/>
      <c r="J52" s="61">
        <v>1905666959</v>
      </c>
      <c r="K52" s="61">
        <v>74789775</v>
      </c>
      <c r="L52" s="61">
        <v>2242690255</v>
      </c>
      <c r="M52" s="62">
        <v>2124844610</v>
      </c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</row>
    <row r="53" spans="1:29" ht="12.75" customHeight="1">
      <c r="A53" s="64"/>
      <c r="B53" s="20"/>
      <c r="C53" s="51"/>
      <c r="D53" s="51"/>
      <c r="E53" s="20"/>
      <c r="F53" s="20"/>
      <c r="G53" s="20"/>
      <c r="H53" s="20"/>
      <c r="I53" s="65"/>
      <c r="J53" s="65"/>
      <c r="K53" s="65"/>
      <c r="L53" s="65"/>
      <c r="M53" s="66"/>
    </row>
    <row r="54" spans="1:29" ht="12.75" customHeight="1">
      <c r="A54" s="19" t="s">
        <v>11</v>
      </c>
      <c r="B54" s="20"/>
      <c r="C54" s="20"/>
      <c r="D54" s="20"/>
      <c r="E54" s="20"/>
      <c r="F54" s="20"/>
      <c r="G54" s="21"/>
      <c r="H54" s="20"/>
      <c r="I54" s="21"/>
      <c r="J54" s="21"/>
      <c r="K54" s="21"/>
      <c r="L54" s="21"/>
      <c r="M54" s="22"/>
    </row>
    <row r="55" spans="1:29" ht="12.75" customHeight="1">
      <c r="B55" s="20"/>
      <c r="C55" s="20"/>
      <c r="D55" s="20"/>
      <c r="E55" s="20"/>
      <c r="F55" s="20"/>
      <c r="G55" s="21"/>
      <c r="H55" s="20"/>
      <c r="I55" s="21"/>
      <c r="J55" s="21"/>
      <c r="K55" s="21"/>
      <c r="L55" s="21"/>
      <c r="M55" s="22"/>
    </row>
    <row r="56" spans="1:29" ht="12.75" customHeight="1">
      <c r="A56" s="23" t="s">
        <v>22</v>
      </c>
      <c r="B56" s="20"/>
      <c r="C56" s="51"/>
      <c r="D56" s="51"/>
      <c r="E56" s="20"/>
      <c r="F56" s="20"/>
      <c r="G56" s="20"/>
      <c r="H56" s="20"/>
      <c r="I56" s="20"/>
      <c r="J56" s="20"/>
      <c r="K56" s="20"/>
      <c r="L56" s="67"/>
    </row>
    <row r="57" spans="1:29" ht="12.75" customHeight="1">
      <c r="A57" s="68"/>
      <c r="B57" s="20"/>
      <c r="C57" s="51"/>
      <c r="D57" s="51"/>
      <c r="E57" s="20"/>
      <c r="F57" s="20"/>
      <c r="G57" s="20"/>
      <c r="H57" s="20"/>
      <c r="I57" s="20"/>
      <c r="J57" s="20"/>
      <c r="K57" s="20"/>
      <c r="L57" s="67"/>
    </row>
    <row r="58" spans="1:29" ht="12.75" customHeight="1">
      <c r="A58" s="68"/>
      <c r="B58" s="20"/>
      <c r="C58" s="51"/>
      <c r="D58" s="51"/>
      <c r="E58" s="20"/>
      <c r="F58" s="20"/>
      <c r="G58" s="20"/>
      <c r="H58" s="20"/>
      <c r="I58" s="20"/>
      <c r="J58" s="20"/>
      <c r="K58" s="20"/>
      <c r="L58" s="67"/>
    </row>
    <row r="59" spans="1:29" ht="12.75" customHeight="1">
      <c r="A59" s="68"/>
      <c r="B59" s="20"/>
      <c r="C59" s="51"/>
      <c r="D59" s="51"/>
      <c r="E59" s="20"/>
      <c r="F59" s="25"/>
      <c r="G59" s="20"/>
      <c r="H59" s="20"/>
      <c r="I59" s="20"/>
      <c r="J59" s="20"/>
      <c r="K59" s="20"/>
      <c r="L59" s="67"/>
    </row>
    <row r="60" spans="1:29" ht="12.75" customHeight="1">
      <c r="A60" s="68"/>
      <c r="B60" s="20"/>
      <c r="C60" s="51"/>
      <c r="D60" s="51"/>
      <c r="E60" s="20"/>
      <c r="F60" s="25"/>
      <c r="G60" s="20"/>
      <c r="H60" s="20"/>
      <c r="I60" s="20"/>
      <c r="J60" s="20"/>
      <c r="K60" s="20"/>
      <c r="L60" s="67"/>
    </row>
    <row r="61" spans="1:29" ht="12.75" customHeight="1">
      <c r="A61" s="68"/>
      <c r="B61" s="20"/>
      <c r="C61" s="51"/>
      <c r="D61" s="51"/>
      <c r="E61" s="20"/>
      <c r="F61" s="25"/>
      <c r="G61" s="20"/>
      <c r="H61" s="20"/>
      <c r="I61" s="20"/>
      <c r="J61" s="20"/>
      <c r="K61" s="20"/>
      <c r="L61" s="67"/>
    </row>
    <row r="62" spans="1:29" ht="12.75" customHeight="1">
      <c r="A62" s="68"/>
      <c r="B62" s="20"/>
      <c r="C62" s="51"/>
      <c r="D62" s="51"/>
      <c r="E62" s="20"/>
      <c r="F62" s="20"/>
      <c r="G62" s="20"/>
      <c r="H62" s="20"/>
      <c r="I62" s="20"/>
      <c r="J62" s="20"/>
      <c r="K62" s="20"/>
      <c r="L62" s="67"/>
    </row>
    <row r="63" spans="1:29" ht="12.75" customHeight="1">
      <c r="A63" s="68"/>
      <c r="B63" s="20"/>
      <c r="C63" s="51"/>
      <c r="D63" s="51"/>
      <c r="E63" s="20"/>
      <c r="F63" s="20"/>
      <c r="G63" s="20"/>
      <c r="H63" s="20"/>
      <c r="I63" s="20"/>
      <c r="J63" s="20"/>
      <c r="K63" s="20"/>
      <c r="L63" s="67"/>
    </row>
    <row r="64" spans="1:29" ht="12.75" customHeight="1">
      <c r="A64" s="68"/>
      <c r="B64" s="20"/>
      <c r="C64" s="51"/>
      <c r="D64" s="51"/>
      <c r="E64" s="20"/>
      <c r="F64" s="20"/>
      <c r="G64" s="20"/>
      <c r="H64" s="20"/>
      <c r="I64" s="20"/>
      <c r="J64" s="20"/>
      <c r="K64" s="20"/>
      <c r="L64" s="67"/>
    </row>
    <row r="65" spans="1:12" ht="12.75" customHeight="1">
      <c r="A65" s="68"/>
      <c r="B65" s="20"/>
      <c r="C65" s="51"/>
      <c r="D65" s="51"/>
      <c r="E65" s="20"/>
      <c r="F65" s="20"/>
      <c r="G65" s="20"/>
      <c r="H65" s="20"/>
      <c r="I65" s="20"/>
      <c r="J65" s="20"/>
      <c r="K65" s="20"/>
      <c r="L65" s="67"/>
    </row>
    <row r="66" spans="1:12" ht="12.75" customHeight="1">
      <c r="A66" s="68"/>
      <c r="B66" s="20"/>
      <c r="C66" s="51"/>
      <c r="D66" s="51"/>
      <c r="E66" s="20"/>
      <c r="F66" s="20"/>
      <c r="G66" s="20"/>
      <c r="H66" s="20"/>
      <c r="I66" s="20"/>
      <c r="J66" s="20"/>
      <c r="K66" s="20"/>
      <c r="L66" s="67"/>
    </row>
    <row r="67" spans="1:12" ht="12.75" customHeight="1">
      <c r="A67" s="68"/>
      <c r="B67" s="20"/>
      <c r="C67" s="51"/>
      <c r="D67" s="51"/>
      <c r="E67" s="20"/>
      <c r="F67" s="20"/>
      <c r="G67" s="20"/>
      <c r="H67" s="20"/>
      <c r="I67" s="20"/>
      <c r="J67" s="20"/>
      <c r="K67" s="20"/>
      <c r="L67" s="67"/>
    </row>
    <row r="68" spans="1:12" ht="12.75" customHeight="1">
      <c r="A68" s="68"/>
      <c r="B68" s="20"/>
      <c r="C68" s="51"/>
      <c r="D68" s="51"/>
      <c r="E68" s="20"/>
      <c r="F68" s="20"/>
      <c r="G68" s="20"/>
      <c r="H68" s="20"/>
      <c r="I68" s="20"/>
      <c r="J68" s="20"/>
      <c r="K68" s="20"/>
      <c r="L68" s="67"/>
    </row>
    <row r="69" spans="1:12" ht="12.75" customHeight="1">
      <c r="A69" s="68"/>
      <c r="B69" s="20"/>
      <c r="C69" s="51"/>
      <c r="D69" s="51"/>
      <c r="E69" s="20"/>
      <c r="F69" s="20"/>
      <c r="G69" s="20"/>
      <c r="H69" s="20"/>
      <c r="I69" s="20"/>
      <c r="J69" s="20"/>
      <c r="K69" s="20"/>
      <c r="L69" s="67"/>
    </row>
    <row r="70" spans="1:12" ht="12.75" customHeight="1">
      <c r="A70" s="68"/>
      <c r="B70" s="20"/>
      <c r="C70" s="51"/>
      <c r="D70" s="51"/>
      <c r="E70" s="20"/>
      <c r="F70" s="20"/>
      <c r="G70" s="20"/>
      <c r="H70" s="20"/>
      <c r="I70" s="20"/>
      <c r="J70" s="20"/>
      <c r="K70" s="20"/>
      <c r="L70" s="67"/>
    </row>
    <row r="71" spans="1:12" ht="12.75" customHeight="1">
      <c r="A71" s="68"/>
      <c r="B71" s="20"/>
      <c r="C71" s="51"/>
      <c r="D71" s="51"/>
      <c r="E71" s="20"/>
      <c r="F71" s="20"/>
      <c r="G71" s="20"/>
      <c r="H71" s="20"/>
      <c r="I71" s="20"/>
      <c r="J71" s="20"/>
      <c r="K71" s="20"/>
      <c r="L71" s="67"/>
    </row>
    <row r="72" spans="1:12" ht="12.75" customHeight="1">
      <c r="A72" s="68"/>
      <c r="B72" s="20"/>
      <c r="C72" s="51"/>
      <c r="D72" s="51"/>
      <c r="E72" s="20"/>
      <c r="F72" s="20"/>
      <c r="G72" s="20"/>
      <c r="H72" s="20"/>
      <c r="I72" s="20"/>
      <c r="J72" s="20"/>
      <c r="K72" s="20"/>
      <c r="L72" s="67"/>
    </row>
    <row r="73" spans="1:12" ht="12.75" customHeight="1">
      <c r="A73" s="68"/>
      <c r="B73" s="20"/>
      <c r="C73" s="51"/>
      <c r="D73" s="51"/>
      <c r="E73" s="20"/>
      <c r="F73" s="20"/>
      <c r="G73" s="20"/>
      <c r="H73" s="20"/>
      <c r="I73" s="20"/>
      <c r="J73" s="20"/>
      <c r="K73" s="20"/>
      <c r="L73" s="67"/>
    </row>
    <row r="74" spans="1:12" ht="12.75" customHeight="1">
      <c r="A74" s="68"/>
      <c r="B74" s="20"/>
      <c r="C74" s="51"/>
      <c r="D74" s="51"/>
      <c r="E74" s="20"/>
      <c r="F74" s="20"/>
      <c r="G74" s="20"/>
      <c r="H74" s="20"/>
      <c r="I74" s="20"/>
      <c r="J74" s="20"/>
      <c r="K74" s="20"/>
      <c r="L74" s="67"/>
    </row>
    <row r="75" spans="1:12" ht="12.75" customHeight="1">
      <c r="A75" s="68"/>
      <c r="B75" s="20"/>
      <c r="C75" s="51"/>
      <c r="D75" s="51"/>
      <c r="E75" s="20"/>
      <c r="F75" s="20"/>
      <c r="G75" s="20"/>
      <c r="H75" s="20"/>
      <c r="I75" s="20"/>
      <c r="J75" s="20"/>
      <c r="K75" s="20"/>
      <c r="L75" s="67"/>
    </row>
    <row r="76" spans="1:12" ht="12.75" customHeight="1">
      <c r="A76" s="68"/>
      <c r="B76" s="20"/>
      <c r="C76" s="51"/>
      <c r="D76" s="51"/>
      <c r="E76" s="20"/>
      <c r="F76" s="20"/>
      <c r="G76" s="20"/>
      <c r="H76" s="20"/>
      <c r="I76" s="20"/>
      <c r="J76" s="20"/>
      <c r="K76" s="20"/>
      <c r="L76" s="67"/>
    </row>
    <row r="77" spans="1:12" ht="12.75" customHeight="1">
      <c r="A77" s="68"/>
      <c r="B77" s="20"/>
      <c r="C77" s="51"/>
      <c r="D77" s="51"/>
      <c r="E77" s="20"/>
      <c r="F77" s="20"/>
      <c r="G77" s="20"/>
      <c r="H77" s="20"/>
      <c r="I77" s="20"/>
      <c r="J77" s="20"/>
      <c r="K77" s="20"/>
      <c r="L77" s="67"/>
    </row>
    <row r="78" spans="1:12" ht="12.75" customHeight="1">
      <c r="A78" s="68"/>
      <c r="B78" s="20"/>
      <c r="C78" s="51"/>
      <c r="D78" s="51"/>
      <c r="E78" s="20"/>
      <c r="F78" s="20"/>
      <c r="G78" s="20"/>
      <c r="H78" s="20"/>
      <c r="I78" s="20"/>
      <c r="J78" s="20"/>
      <c r="K78" s="20"/>
      <c r="L78" s="67"/>
    </row>
    <row r="79" spans="1:12" ht="12.75" customHeight="1">
      <c r="A79" s="68"/>
      <c r="B79" s="20"/>
      <c r="C79" s="51"/>
      <c r="D79" s="51"/>
      <c r="E79" s="20"/>
      <c r="F79" s="20"/>
      <c r="G79" s="20"/>
      <c r="H79" s="20"/>
      <c r="I79" s="20"/>
      <c r="J79" s="20"/>
      <c r="K79" s="20"/>
      <c r="L79" s="67"/>
    </row>
    <row r="80" spans="1:12" ht="12.75" customHeight="1">
      <c r="A80" s="68"/>
      <c r="B80" s="20"/>
      <c r="C80" s="51"/>
      <c r="D80" s="51"/>
      <c r="E80" s="20"/>
      <c r="F80" s="20"/>
      <c r="G80" s="20"/>
      <c r="H80" s="20"/>
      <c r="I80" s="20"/>
      <c r="J80" s="20"/>
      <c r="K80" s="20"/>
      <c r="L80" s="67"/>
    </row>
    <row r="81" spans="1:12" ht="12.75" customHeight="1">
      <c r="A81" s="68"/>
      <c r="B81" s="20"/>
      <c r="C81" s="51"/>
      <c r="D81" s="51"/>
      <c r="E81" s="20"/>
      <c r="F81" s="20"/>
      <c r="G81" s="20"/>
      <c r="H81" s="20"/>
      <c r="I81" s="20"/>
      <c r="J81" s="20"/>
      <c r="K81" s="20"/>
      <c r="L81" s="67"/>
    </row>
    <row r="82" spans="1:12" ht="12.75" customHeight="1">
      <c r="A82" s="68"/>
      <c r="B82" s="20"/>
      <c r="C82" s="51"/>
      <c r="D82" s="51"/>
      <c r="E82" s="20"/>
      <c r="F82" s="20"/>
      <c r="G82" s="20"/>
      <c r="H82" s="20"/>
      <c r="I82" s="20"/>
      <c r="J82" s="20"/>
      <c r="K82" s="20"/>
      <c r="L82" s="67"/>
    </row>
    <row r="83" spans="1:12" ht="12.75" customHeight="1">
      <c r="A83" s="68"/>
      <c r="B83" s="20"/>
      <c r="C83" s="51"/>
      <c r="D83" s="51"/>
      <c r="E83" s="20"/>
      <c r="F83" s="20"/>
      <c r="G83" s="20"/>
      <c r="H83" s="20"/>
      <c r="I83" s="20"/>
      <c r="J83" s="20"/>
      <c r="K83" s="20"/>
      <c r="L83" s="67"/>
    </row>
    <row r="84" spans="1:12" ht="12.75" customHeight="1">
      <c r="A84" s="68"/>
      <c r="B84" s="20"/>
      <c r="C84" s="51"/>
      <c r="D84" s="51"/>
      <c r="E84" s="20"/>
      <c r="F84" s="20"/>
      <c r="G84" s="20"/>
      <c r="H84" s="20"/>
      <c r="I84" s="20"/>
      <c r="J84" s="20"/>
      <c r="K84" s="20"/>
      <c r="L84" s="67"/>
    </row>
    <row r="85" spans="1:12" ht="12.75" customHeight="1">
      <c r="A85" s="68"/>
      <c r="B85" s="20"/>
      <c r="C85" s="51"/>
      <c r="D85" s="51"/>
      <c r="E85" s="20"/>
      <c r="F85" s="20"/>
      <c r="G85" s="20"/>
      <c r="H85" s="20"/>
      <c r="I85" s="20"/>
      <c r="J85" s="20"/>
      <c r="K85" s="20"/>
      <c r="L85" s="67"/>
    </row>
    <row r="86" spans="1:12" ht="12.75" customHeight="1">
      <c r="A86" s="68"/>
      <c r="B86" s="20"/>
      <c r="C86" s="51"/>
      <c r="D86" s="51"/>
      <c r="E86" s="20"/>
      <c r="F86" s="20"/>
      <c r="G86" s="20"/>
      <c r="H86" s="20"/>
      <c r="I86" s="20"/>
      <c r="J86" s="20"/>
      <c r="K86" s="20"/>
      <c r="L86" s="67"/>
    </row>
    <row r="87" spans="1:12" ht="12.75" customHeight="1">
      <c r="A87" s="68"/>
      <c r="B87" s="20"/>
      <c r="C87" s="51"/>
      <c r="D87" s="51"/>
      <c r="E87" s="20"/>
      <c r="F87" s="20"/>
      <c r="G87" s="20"/>
      <c r="H87" s="20"/>
      <c r="I87" s="20"/>
      <c r="J87" s="20"/>
      <c r="K87" s="20"/>
      <c r="L87" s="67"/>
    </row>
    <row r="88" spans="1:12" ht="12.75" customHeight="1">
      <c r="A88" s="68"/>
      <c r="B88" s="20"/>
      <c r="C88" s="51"/>
      <c r="D88" s="51"/>
      <c r="E88" s="20"/>
      <c r="F88" s="20"/>
      <c r="G88" s="20"/>
      <c r="H88" s="20"/>
      <c r="I88" s="20"/>
      <c r="J88" s="20"/>
      <c r="K88" s="20"/>
      <c r="L88" s="67"/>
    </row>
    <row r="89" spans="1:12" ht="12.75" customHeight="1">
      <c r="A89" s="68"/>
      <c r="B89" s="20"/>
      <c r="C89" s="51"/>
      <c r="D89" s="51"/>
      <c r="E89" s="20"/>
      <c r="F89" s="20"/>
      <c r="G89" s="20"/>
      <c r="H89" s="20"/>
      <c r="I89" s="20"/>
      <c r="J89" s="20"/>
      <c r="K89" s="20"/>
      <c r="L89" s="67"/>
    </row>
    <row r="90" spans="1:12" ht="12.75" customHeight="1">
      <c r="A90" s="68"/>
      <c r="B90" s="20"/>
      <c r="C90" s="51"/>
      <c r="D90" s="51"/>
      <c r="E90" s="20"/>
      <c r="F90" s="20"/>
      <c r="G90" s="20"/>
      <c r="H90" s="20"/>
      <c r="I90" s="20"/>
      <c r="J90" s="20"/>
      <c r="K90" s="20"/>
      <c r="L90" s="67"/>
    </row>
    <row r="91" spans="1:12" ht="12.75" customHeight="1">
      <c r="A91" s="68"/>
      <c r="B91" s="20"/>
      <c r="C91" s="51"/>
      <c r="D91" s="51"/>
      <c r="E91" s="20"/>
      <c r="F91" s="20"/>
      <c r="G91" s="20"/>
      <c r="H91" s="20"/>
      <c r="I91" s="20"/>
      <c r="J91" s="20"/>
      <c r="K91" s="20"/>
      <c r="L91" s="67"/>
    </row>
    <row r="92" spans="1:12" ht="12.75" customHeight="1">
      <c r="A92" s="68"/>
      <c r="B92" s="20"/>
      <c r="C92" s="51"/>
      <c r="D92" s="51"/>
      <c r="E92" s="20"/>
      <c r="F92" s="20"/>
      <c r="G92" s="20"/>
      <c r="H92" s="20"/>
      <c r="I92" s="20"/>
      <c r="J92" s="20"/>
      <c r="K92" s="20"/>
      <c r="L92" s="67"/>
    </row>
    <row r="93" spans="1:12" ht="12.75" customHeight="1">
      <c r="A93" s="68"/>
      <c r="B93" s="20"/>
      <c r="C93" s="51"/>
      <c r="D93" s="51"/>
      <c r="E93" s="20"/>
      <c r="F93" s="20"/>
      <c r="G93" s="20"/>
      <c r="H93" s="20"/>
      <c r="I93" s="20"/>
      <c r="J93" s="20"/>
      <c r="K93" s="20"/>
      <c r="L93" s="67"/>
    </row>
    <row r="94" spans="1:12" ht="12.75" customHeight="1">
      <c r="A94" s="68"/>
      <c r="B94" s="20"/>
      <c r="C94" s="51"/>
      <c r="D94" s="51"/>
      <c r="E94" s="20"/>
      <c r="F94" s="20"/>
      <c r="G94" s="20"/>
      <c r="H94" s="20"/>
      <c r="I94" s="20"/>
      <c r="J94" s="20"/>
      <c r="K94" s="20"/>
      <c r="L94" s="67"/>
    </row>
    <row r="95" spans="1:12" ht="12.75" customHeight="1">
      <c r="A95" s="68"/>
      <c r="B95" s="20"/>
      <c r="C95" s="51"/>
      <c r="D95" s="51"/>
      <c r="E95" s="20"/>
      <c r="F95" s="20"/>
      <c r="G95" s="20"/>
      <c r="H95" s="20"/>
      <c r="I95" s="20"/>
      <c r="J95" s="20"/>
      <c r="K95" s="20"/>
      <c r="L95" s="67"/>
    </row>
    <row r="96" spans="1:12" ht="12.75" customHeight="1">
      <c r="A96" s="68"/>
      <c r="B96" s="20"/>
      <c r="C96" s="51"/>
      <c r="D96" s="51"/>
      <c r="E96" s="20"/>
      <c r="F96" s="20"/>
      <c r="G96" s="20"/>
      <c r="H96" s="20"/>
      <c r="I96" s="20"/>
      <c r="J96" s="20"/>
      <c r="K96" s="20"/>
      <c r="L96" s="67"/>
    </row>
    <row r="97" spans="1:12" ht="12.75" customHeight="1">
      <c r="A97" s="68"/>
      <c r="B97" s="20"/>
      <c r="C97" s="51"/>
      <c r="D97" s="51"/>
      <c r="E97" s="20"/>
      <c r="F97" s="20"/>
      <c r="G97" s="20"/>
      <c r="H97" s="20"/>
      <c r="I97" s="20"/>
      <c r="J97" s="20"/>
      <c r="K97" s="20"/>
      <c r="L97" s="67"/>
    </row>
    <row r="98" spans="1:12" ht="12.75" customHeight="1">
      <c r="A98" s="68"/>
      <c r="B98" s="20"/>
      <c r="C98" s="51"/>
      <c r="D98" s="51"/>
      <c r="E98" s="20"/>
      <c r="F98" s="20"/>
      <c r="G98" s="20"/>
      <c r="H98" s="20"/>
      <c r="I98" s="20"/>
      <c r="J98" s="20"/>
      <c r="K98" s="20"/>
      <c r="L98" s="67"/>
    </row>
    <row r="99" spans="1:12" ht="12.75" customHeight="1">
      <c r="A99" s="68"/>
      <c r="B99" s="20"/>
      <c r="C99" s="51"/>
      <c r="D99" s="51"/>
      <c r="E99" s="20"/>
      <c r="F99" s="20"/>
      <c r="G99" s="20"/>
      <c r="H99" s="20"/>
      <c r="I99" s="20"/>
      <c r="J99" s="20"/>
      <c r="K99" s="20"/>
      <c r="L99" s="67"/>
    </row>
    <row r="100" spans="1:12" ht="12.75" customHeight="1">
      <c r="A100" s="68"/>
      <c r="B100" s="20"/>
      <c r="C100" s="51"/>
      <c r="D100" s="51"/>
      <c r="E100" s="20"/>
      <c r="F100" s="20"/>
      <c r="G100" s="20"/>
      <c r="H100" s="20"/>
      <c r="I100" s="20"/>
      <c r="J100" s="20"/>
      <c r="K100" s="20"/>
      <c r="L100" s="67"/>
    </row>
    <row r="101" spans="1:12" ht="12.75" customHeight="1">
      <c r="A101" s="68"/>
      <c r="B101" s="20"/>
      <c r="C101" s="51"/>
      <c r="D101" s="51"/>
      <c r="E101" s="20"/>
      <c r="F101" s="20"/>
      <c r="G101" s="20"/>
      <c r="H101" s="20"/>
      <c r="I101" s="20"/>
      <c r="J101" s="20"/>
      <c r="K101" s="20"/>
      <c r="L101" s="67"/>
    </row>
    <row r="102" spans="1:12" ht="12.75" customHeight="1">
      <c r="A102" s="68"/>
      <c r="B102" s="20"/>
      <c r="C102" s="51"/>
      <c r="D102" s="51"/>
      <c r="E102" s="20"/>
      <c r="F102" s="20"/>
      <c r="G102" s="20"/>
      <c r="H102" s="20"/>
      <c r="I102" s="20"/>
      <c r="J102" s="20"/>
      <c r="K102" s="20"/>
      <c r="L102" s="67"/>
    </row>
    <row r="103" spans="1:12" ht="12.75" customHeight="1">
      <c r="A103" s="68"/>
      <c r="B103" s="20"/>
      <c r="C103" s="51"/>
      <c r="D103" s="51"/>
      <c r="E103" s="20"/>
      <c r="F103" s="20"/>
      <c r="G103" s="20"/>
      <c r="H103" s="20"/>
      <c r="I103" s="20"/>
      <c r="J103" s="20"/>
      <c r="K103" s="20"/>
      <c r="L103" s="67"/>
    </row>
    <row r="104" spans="1:12" ht="12.75" customHeight="1">
      <c r="A104" s="68"/>
      <c r="B104" s="20"/>
      <c r="C104" s="51"/>
      <c r="D104" s="51"/>
      <c r="E104" s="20"/>
      <c r="F104" s="20"/>
      <c r="G104" s="20"/>
      <c r="H104" s="20"/>
      <c r="I104" s="20"/>
      <c r="J104" s="20"/>
      <c r="K104" s="20"/>
      <c r="L104" s="67"/>
    </row>
    <row r="105" spans="1:12" ht="12.75" customHeight="1">
      <c r="A105" s="68"/>
      <c r="B105" s="20"/>
      <c r="C105" s="51"/>
      <c r="D105" s="51"/>
      <c r="E105" s="20"/>
      <c r="F105" s="20"/>
      <c r="G105" s="20"/>
      <c r="H105" s="20"/>
      <c r="I105" s="20"/>
      <c r="J105" s="20"/>
      <c r="K105" s="20"/>
      <c r="L105" s="67"/>
    </row>
    <row r="106" spans="1:12" ht="12.75" customHeight="1">
      <c r="A106" s="68"/>
      <c r="B106" s="20"/>
      <c r="C106" s="51"/>
      <c r="D106" s="51"/>
      <c r="E106" s="20"/>
      <c r="F106" s="20"/>
      <c r="G106" s="20"/>
      <c r="H106" s="20"/>
      <c r="I106" s="20"/>
      <c r="J106" s="20"/>
      <c r="K106" s="20"/>
      <c r="L106" s="67"/>
    </row>
    <row r="107" spans="1:12" ht="12.75" customHeight="1">
      <c r="A107" s="68"/>
      <c r="B107" s="20"/>
      <c r="C107" s="51"/>
      <c r="D107" s="51"/>
      <c r="E107" s="20"/>
      <c r="F107" s="20"/>
      <c r="G107" s="20"/>
      <c r="H107" s="20"/>
      <c r="I107" s="20"/>
      <c r="J107" s="20"/>
      <c r="K107" s="20"/>
      <c r="L107" s="67"/>
    </row>
    <row r="108" spans="1:12" ht="12.75" customHeight="1">
      <c r="A108" s="68"/>
      <c r="B108" s="20"/>
      <c r="C108" s="51"/>
      <c r="D108" s="51"/>
      <c r="E108" s="20"/>
      <c r="F108" s="20"/>
      <c r="G108" s="20"/>
      <c r="H108" s="20"/>
      <c r="I108" s="20"/>
      <c r="J108" s="20"/>
      <c r="K108" s="20"/>
      <c r="L108" s="67"/>
    </row>
    <row r="109" spans="1:12" ht="12.75" customHeight="1">
      <c r="A109" s="68"/>
      <c r="B109" s="20"/>
      <c r="C109" s="51"/>
      <c r="D109" s="51"/>
      <c r="E109" s="20"/>
      <c r="F109" s="20"/>
      <c r="G109" s="20"/>
      <c r="H109" s="20"/>
      <c r="I109" s="20"/>
      <c r="J109" s="20"/>
      <c r="K109" s="20"/>
      <c r="L109" s="67"/>
    </row>
    <row r="110" spans="1:12" ht="12.75" customHeight="1">
      <c r="A110" s="68"/>
      <c r="B110" s="20"/>
      <c r="C110" s="51"/>
      <c r="D110" s="51"/>
      <c r="E110" s="20"/>
      <c r="F110" s="20"/>
      <c r="G110" s="20"/>
      <c r="H110" s="20"/>
      <c r="I110" s="20"/>
      <c r="J110" s="20"/>
      <c r="K110" s="20"/>
      <c r="L110" s="67"/>
    </row>
    <row r="111" spans="1:12" ht="12.75" customHeight="1">
      <c r="A111" s="68"/>
      <c r="B111" s="20"/>
      <c r="C111" s="51"/>
      <c r="D111" s="51"/>
      <c r="E111" s="20"/>
      <c r="F111" s="20"/>
      <c r="G111" s="20"/>
      <c r="H111" s="20"/>
      <c r="I111" s="20"/>
      <c r="J111" s="20"/>
      <c r="K111" s="20"/>
      <c r="L111" s="67"/>
    </row>
    <row r="112" spans="1:12" ht="12.75" customHeight="1">
      <c r="A112" s="68"/>
      <c r="B112" s="20"/>
      <c r="C112" s="51"/>
      <c r="D112" s="51"/>
      <c r="E112" s="20"/>
      <c r="F112" s="20"/>
      <c r="G112" s="20"/>
      <c r="H112" s="20"/>
      <c r="I112" s="20"/>
      <c r="J112" s="20"/>
      <c r="K112" s="20"/>
      <c r="L112" s="67"/>
    </row>
    <row r="113" spans="1:12" ht="12.75" customHeight="1">
      <c r="A113" s="68"/>
      <c r="B113" s="20"/>
      <c r="C113" s="51"/>
      <c r="D113" s="51"/>
      <c r="E113" s="20"/>
      <c r="F113" s="20"/>
      <c r="G113" s="20"/>
      <c r="H113" s="20"/>
      <c r="I113" s="20"/>
      <c r="J113" s="20"/>
      <c r="K113" s="20"/>
      <c r="L113" s="67"/>
    </row>
    <row r="114" spans="1:12" ht="12.75" customHeight="1">
      <c r="A114" s="68"/>
      <c r="B114" s="20"/>
      <c r="C114" s="51"/>
      <c r="D114" s="51"/>
      <c r="E114" s="20"/>
      <c r="F114" s="20"/>
      <c r="G114" s="20"/>
      <c r="H114" s="20"/>
      <c r="I114" s="20"/>
      <c r="J114" s="20"/>
      <c r="K114" s="20"/>
      <c r="L114" s="67"/>
    </row>
    <row r="115" spans="1:12" ht="12.75" customHeight="1">
      <c r="A115" s="68"/>
      <c r="B115" s="20"/>
      <c r="C115" s="51"/>
      <c r="D115" s="51"/>
      <c r="E115" s="20"/>
      <c r="F115" s="20"/>
      <c r="G115" s="20"/>
      <c r="H115" s="20"/>
      <c r="I115" s="20"/>
      <c r="J115" s="20"/>
      <c r="K115" s="20"/>
      <c r="L115" s="67"/>
    </row>
    <row r="116" spans="1:12" ht="12.75" customHeight="1">
      <c r="A116" s="68"/>
      <c r="B116" s="20"/>
      <c r="C116" s="51"/>
      <c r="D116" s="51"/>
      <c r="E116" s="20"/>
      <c r="F116" s="20"/>
      <c r="G116" s="20"/>
      <c r="H116" s="20"/>
      <c r="I116" s="20"/>
      <c r="J116" s="20"/>
      <c r="K116" s="20"/>
      <c r="L116" s="67"/>
    </row>
    <row r="117" spans="1:12" ht="12.75" customHeight="1">
      <c r="A117" s="68"/>
      <c r="B117" s="20"/>
      <c r="C117" s="51"/>
      <c r="D117" s="51"/>
      <c r="E117" s="20"/>
      <c r="F117" s="20"/>
      <c r="G117" s="20"/>
      <c r="H117" s="20"/>
      <c r="I117" s="20"/>
      <c r="J117" s="20"/>
      <c r="K117" s="20"/>
      <c r="L117" s="67"/>
    </row>
    <row r="118" spans="1:12" ht="12.75" customHeight="1">
      <c r="A118" s="68"/>
      <c r="B118" s="20"/>
      <c r="C118" s="51"/>
      <c r="D118" s="51"/>
      <c r="E118" s="20"/>
      <c r="F118" s="20"/>
      <c r="G118" s="20"/>
      <c r="H118" s="20"/>
      <c r="I118" s="20"/>
      <c r="J118" s="20"/>
      <c r="K118" s="20"/>
      <c r="L118" s="67"/>
    </row>
    <row r="119" spans="1:12" ht="12.75" customHeight="1">
      <c r="A119" s="68"/>
      <c r="B119" s="20"/>
      <c r="C119" s="51"/>
      <c r="D119" s="51"/>
      <c r="E119" s="20"/>
      <c r="F119" s="20"/>
      <c r="G119" s="20"/>
      <c r="H119" s="20"/>
      <c r="I119" s="20"/>
      <c r="J119" s="20"/>
      <c r="K119" s="20"/>
      <c r="L119" s="67"/>
    </row>
    <row r="120" spans="1:12" ht="12.75" customHeight="1">
      <c r="A120" s="68"/>
      <c r="B120" s="20"/>
      <c r="C120" s="51"/>
      <c r="D120" s="51"/>
      <c r="E120" s="20"/>
      <c r="F120" s="20"/>
      <c r="G120" s="20"/>
      <c r="H120" s="20"/>
      <c r="I120" s="20"/>
      <c r="J120" s="20"/>
      <c r="K120" s="20"/>
      <c r="L120" s="67"/>
    </row>
    <row r="121" spans="1:12" ht="12.75" customHeight="1">
      <c r="A121" s="68"/>
      <c r="B121" s="20"/>
      <c r="C121" s="51"/>
      <c r="D121" s="51"/>
      <c r="E121" s="20"/>
      <c r="F121" s="20"/>
      <c r="G121" s="20"/>
      <c r="H121" s="20"/>
      <c r="I121" s="20"/>
      <c r="J121" s="20"/>
      <c r="K121" s="20"/>
      <c r="L121" s="67"/>
    </row>
    <row r="122" spans="1:12" ht="12.75" customHeight="1">
      <c r="A122" s="68"/>
      <c r="B122" s="20"/>
      <c r="C122" s="51"/>
      <c r="D122" s="51"/>
      <c r="E122" s="20"/>
      <c r="F122" s="20"/>
      <c r="G122" s="20"/>
      <c r="H122" s="20"/>
      <c r="I122" s="20"/>
      <c r="J122" s="20"/>
      <c r="K122" s="20"/>
      <c r="L122" s="67"/>
    </row>
    <row r="123" spans="1:12" ht="12.75" customHeight="1">
      <c r="A123" s="68"/>
      <c r="B123" s="20"/>
      <c r="C123" s="51"/>
      <c r="D123" s="51"/>
      <c r="E123" s="20"/>
      <c r="F123" s="20"/>
      <c r="G123" s="20"/>
      <c r="H123" s="20"/>
      <c r="I123" s="20"/>
      <c r="J123" s="20"/>
      <c r="K123" s="20"/>
      <c r="L123" s="67"/>
    </row>
    <row r="124" spans="1:12" ht="12.75" customHeight="1">
      <c r="A124" s="68"/>
      <c r="B124" s="20"/>
      <c r="C124" s="51"/>
      <c r="D124" s="51"/>
      <c r="E124" s="20"/>
      <c r="F124" s="20"/>
      <c r="G124" s="20"/>
      <c r="H124" s="20"/>
      <c r="I124" s="20"/>
      <c r="J124" s="20"/>
      <c r="K124" s="20"/>
      <c r="L124" s="67"/>
    </row>
    <row r="125" spans="1:12" ht="12.75" customHeight="1">
      <c r="A125" s="68"/>
      <c r="B125" s="20"/>
      <c r="C125" s="51"/>
      <c r="D125" s="51"/>
      <c r="E125" s="20"/>
      <c r="F125" s="20"/>
      <c r="G125" s="20"/>
      <c r="H125" s="20"/>
      <c r="I125" s="20"/>
      <c r="J125" s="20"/>
      <c r="K125" s="20"/>
      <c r="L125" s="67"/>
    </row>
    <row r="126" spans="1:12" ht="12.75" customHeight="1">
      <c r="A126" s="68"/>
      <c r="B126" s="20"/>
      <c r="C126" s="51"/>
      <c r="D126" s="51"/>
      <c r="E126" s="20"/>
      <c r="F126" s="20"/>
      <c r="G126" s="20"/>
      <c r="H126" s="20"/>
      <c r="I126" s="20"/>
      <c r="J126" s="20"/>
      <c r="K126" s="20"/>
      <c r="L126" s="67"/>
    </row>
    <row r="127" spans="1:12" ht="12.75" customHeight="1">
      <c r="A127" s="68"/>
      <c r="B127" s="20"/>
      <c r="C127" s="51"/>
      <c r="D127" s="51"/>
      <c r="E127" s="20"/>
      <c r="F127" s="20"/>
      <c r="G127" s="20"/>
      <c r="H127" s="20"/>
      <c r="I127" s="20"/>
      <c r="J127" s="20"/>
      <c r="K127" s="20"/>
      <c r="L127" s="67"/>
    </row>
    <row r="128" spans="1:12" ht="12.75" customHeight="1">
      <c r="A128" s="68"/>
      <c r="B128" s="20"/>
      <c r="C128" s="51"/>
      <c r="D128" s="51"/>
      <c r="E128" s="20"/>
      <c r="F128" s="20"/>
      <c r="G128" s="20"/>
      <c r="H128" s="20"/>
      <c r="I128" s="20"/>
      <c r="J128" s="20"/>
      <c r="K128" s="20"/>
      <c r="L128" s="67"/>
    </row>
    <row r="129" spans="1:12" ht="12.75" customHeight="1">
      <c r="A129" s="68"/>
      <c r="B129" s="20"/>
      <c r="C129" s="51"/>
      <c r="D129" s="51"/>
      <c r="E129" s="20"/>
      <c r="F129" s="20"/>
      <c r="G129" s="20"/>
      <c r="H129" s="20"/>
      <c r="I129" s="20"/>
      <c r="J129" s="20"/>
      <c r="K129" s="20"/>
      <c r="L129" s="67"/>
    </row>
    <row r="130" spans="1:12" ht="12.75" customHeight="1">
      <c r="A130" s="68"/>
      <c r="B130" s="20"/>
      <c r="C130" s="51"/>
      <c r="D130" s="51"/>
      <c r="E130" s="20"/>
      <c r="F130" s="20"/>
      <c r="G130" s="20"/>
      <c r="H130" s="20"/>
      <c r="I130" s="20"/>
      <c r="J130" s="20"/>
      <c r="K130" s="20"/>
      <c r="L130" s="67"/>
    </row>
    <row r="131" spans="1:12" ht="12.75" customHeight="1">
      <c r="A131" s="68"/>
      <c r="B131" s="20"/>
      <c r="C131" s="51"/>
      <c r="D131" s="51"/>
      <c r="E131" s="20"/>
      <c r="F131" s="20"/>
      <c r="G131" s="20"/>
      <c r="H131" s="20"/>
      <c r="I131" s="20"/>
      <c r="J131" s="20"/>
      <c r="K131" s="20"/>
      <c r="L131" s="67"/>
    </row>
    <row r="132" spans="1:12" ht="12.75" customHeight="1">
      <c r="A132" s="68"/>
      <c r="B132" s="20"/>
      <c r="C132" s="51"/>
      <c r="D132" s="51"/>
      <c r="E132" s="20"/>
      <c r="F132" s="20"/>
      <c r="G132" s="20"/>
      <c r="H132" s="20"/>
      <c r="I132" s="20"/>
      <c r="J132" s="20"/>
      <c r="K132" s="20"/>
      <c r="L132" s="67"/>
    </row>
    <row r="133" spans="1:12" ht="12.75" customHeight="1">
      <c r="A133" s="68"/>
      <c r="B133" s="20"/>
      <c r="C133" s="51"/>
      <c r="D133" s="51"/>
      <c r="E133" s="20"/>
      <c r="F133" s="20"/>
      <c r="G133" s="20"/>
      <c r="H133" s="20"/>
      <c r="I133" s="20"/>
      <c r="J133" s="20"/>
      <c r="K133" s="20"/>
      <c r="L133" s="67"/>
    </row>
    <row r="134" spans="1:12" ht="12.75" customHeight="1">
      <c r="A134" s="68"/>
      <c r="B134" s="20"/>
      <c r="C134" s="51"/>
      <c r="D134" s="51"/>
      <c r="E134" s="20"/>
      <c r="F134" s="20"/>
      <c r="G134" s="20"/>
      <c r="H134" s="20"/>
      <c r="I134" s="20"/>
      <c r="J134" s="20"/>
      <c r="K134" s="20"/>
      <c r="L134" s="67"/>
    </row>
    <row r="135" spans="1:12" ht="12.75" customHeight="1">
      <c r="A135" s="68"/>
      <c r="B135" s="20"/>
      <c r="C135" s="51"/>
      <c r="D135" s="51"/>
      <c r="E135" s="20"/>
      <c r="F135" s="20"/>
      <c r="G135" s="20"/>
      <c r="H135" s="20"/>
      <c r="I135" s="20"/>
      <c r="J135" s="20"/>
      <c r="K135" s="20"/>
      <c r="L135" s="67"/>
    </row>
    <row r="136" spans="1:12" ht="12.75" customHeight="1">
      <c r="A136" s="68"/>
      <c r="B136" s="20"/>
      <c r="C136" s="51"/>
      <c r="D136" s="51"/>
      <c r="E136" s="20"/>
      <c r="F136" s="20"/>
      <c r="G136" s="20"/>
      <c r="H136" s="20"/>
      <c r="I136" s="20"/>
      <c r="J136" s="20"/>
      <c r="K136" s="20"/>
      <c r="L136" s="67"/>
    </row>
    <row r="137" spans="1:12" ht="12.75" customHeight="1">
      <c r="A137" s="68"/>
      <c r="B137" s="20"/>
      <c r="C137" s="51"/>
      <c r="D137" s="51"/>
      <c r="E137" s="20"/>
      <c r="F137" s="20"/>
      <c r="G137" s="20"/>
      <c r="H137" s="20"/>
      <c r="I137" s="20"/>
      <c r="J137" s="20"/>
      <c r="K137" s="20"/>
      <c r="L137" s="67"/>
    </row>
    <row r="138" spans="1:12" ht="12.75" customHeight="1">
      <c r="A138" s="68"/>
      <c r="B138" s="20"/>
      <c r="C138" s="51"/>
      <c r="D138" s="51"/>
      <c r="E138" s="20"/>
      <c r="F138" s="20"/>
      <c r="G138" s="20"/>
      <c r="H138" s="20"/>
      <c r="I138" s="20"/>
      <c r="J138" s="20"/>
      <c r="K138" s="20"/>
      <c r="L138" s="67"/>
    </row>
    <row r="139" spans="1:12" ht="12.75" customHeight="1">
      <c r="A139" s="68"/>
      <c r="B139" s="20"/>
      <c r="C139" s="51"/>
      <c r="D139" s="51"/>
      <c r="E139" s="20"/>
      <c r="F139" s="20"/>
      <c r="G139" s="20"/>
      <c r="H139" s="20"/>
      <c r="I139" s="20"/>
      <c r="J139" s="20"/>
      <c r="K139" s="20"/>
      <c r="L139" s="67"/>
    </row>
    <row r="140" spans="1:12" ht="12.75" customHeight="1">
      <c r="A140" s="68"/>
      <c r="B140" s="20"/>
      <c r="C140" s="51"/>
      <c r="D140" s="51"/>
      <c r="E140" s="20"/>
      <c r="F140" s="20"/>
      <c r="G140" s="20"/>
      <c r="H140" s="20"/>
      <c r="I140" s="20"/>
      <c r="J140" s="20"/>
      <c r="K140" s="20"/>
      <c r="L140" s="67"/>
    </row>
    <row r="141" spans="1:12" ht="12.75" customHeight="1">
      <c r="A141" s="68"/>
      <c r="B141" s="20"/>
      <c r="C141" s="51"/>
      <c r="D141" s="51"/>
      <c r="E141" s="20"/>
      <c r="F141" s="20"/>
      <c r="G141" s="20"/>
      <c r="H141" s="20"/>
      <c r="I141" s="20"/>
      <c r="J141" s="20"/>
      <c r="K141" s="20"/>
      <c r="L141" s="67"/>
    </row>
    <row r="142" spans="1:12" ht="12.75" customHeight="1">
      <c r="A142" s="68"/>
      <c r="B142" s="20"/>
      <c r="C142" s="51"/>
      <c r="D142" s="51"/>
      <c r="E142" s="20"/>
      <c r="F142" s="20"/>
      <c r="G142" s="20"/>
      <c r="H142" s="20"/>
      <c r="I142" s="20"/>
      <c r="J142" s="20"/>
      <c r="K142" s="20"/>
      <c r="L142" s="67"/>
    </row>
    <row r="143" spans="1:12" ht="12.75" customHeight="1">
      <c r="A143" s="68"/>
      <c r="B143" s="20"/>
      <c r="C143" s="51"/>
      <c r="D143" s="51"/>
      <c r="E143" s="20"/>
      <c r="F143" s="20"/>
      <c r="G143" s="20"/>
      <c r="H143" s="20"/>
      <c r="I143" s="20"/>
      <c r="J143" s="20"/>
      <c r="K143" s="20"/>
      <c r="L143" s="67"/>
    </row>
    <row r="144" spans="1:12" ht="12.75" customHeight="1">
      <c r="A144" s="68"/>
      <c r="B144" s="20"/>
      <c r="C144" s="51"/>
      <c r="D144" s="51"/>
      <c r="E144" s="20"/>
      <c r="F144" s="20"/>
      <c r="G144" s="20"/>
      <c r="H144" s="20"/>
      <c r="I144" s="20"/>
      <c r="J144" s="20"/>
      <c r="K144" s="20"/>
      <c r="L144" s="67"/>
    </row>
    <row r="145" spans="1:12" ht="12.75" customHeight="1">
      <c r="A145" s="68"/>
      <c r="B145" s="20"/>
      <c r="C145" s="51"/>
      <c r="D145" s="51"/>
      <c r="E145" s="20"/>
      <c r="F145" s="20"/>
      <c r="G145" s="20"/>
      <c r="H145" s="20"/>
      <c r="I145" s="20"/>
      <c r="J145" s="20"/>
      <c r="K145" s="20"/>
      <c r="L145" s="67"/>
    </row>
    <row r="146" spans="1:12" ht="12.75" customHeight="1">
      <c r="A146" s="68"/>
      <c r="B146" s="20"/>
      <c r="C146" s="51"/>
      <c r="D146" s="51"/>
      <c r="E146" s="20"/>
      <c r="F146" s="20"/>
      <c r="G146" s="20"/>
      <c r="H146" s="20"/>
      <c r="I146" s="20"/>
      <c r="J146" s="20"/>
      <c r="K146" s="20"/>
      <c r="L146" s="67"/>
    </row>
    <row r="147" spans="1:12" ht="12.75" customHeight="1">
      <c r="A147" s="68"/>
      <c r="B147" s="20"/>
      <c r="C147" s="51"/>
      <c r="D147" s="51"/>
      <c r="E147" s="20"/>
      <c r="F147" s="20"/>
      <c r="G147" s="20"/>
      <c r="H147" s="20"/>
      <c r="I147" s="20"/>
      <c r="J147" s="20"/>
      <c r="K147" s="20"/>
      <c r="L147" s="67"/>
    </row>
    <row r="148" spans="1:12" ht="12.75" customHeight="1">
      <c r="A148" s="68"/>
      <c r="B148" s="20"/>
      <c r="C148" s="51"/>
      <c r="D148" s="51"/>
      <c r="E148" s="20"/>
      <c r="F148" s="20"/>
      <c r="G148" s="20"/>
      <c r="H148" s="20"/>
      <c r="I148" s="20"/>
      <c r="J148" s="20"/>
      <c r="K148" s="20"/>
      <c r="L148" s="67"/>
    </row>
    <row r="149" spans="1:12" ht="12.75" customHeight="1">
      <c r="A149" s="68"/>
      <c r="B149" s="20"/>
      <c r="C149" s="51"/>
      <c r="D149" s="51"/>
      <c r="E149" s="20"/>
      <c r="F149" s="20"/>
      <c r="G149" s="20"/>
      <c r="H149" s="20"/>
      <c r="I149" s="20"/>
      <c r="J149" s="20"/>
      <c r="K149" s="20"/>
      <c r="L149" s="67"/>
    </row>
    <row r="150" spans="1:12" ht="12.75" customHeight="1">
      <c r="A150" s="68"/>
      <c r="B150" s="20"/>
      <c r="C150" s="51"/>
      <c r="D150" s="51"/>
      <c r="E150" s="20"/>
      <c r="F150" s="20"/>
      <c r="G150" s="20"/>
      <c r="H150" s="20"/>
      <c r="I150" s="20"/>
      <c r="J150" s="20"/>
      <c r="K150" s="20"/>
      <c r="L150" s="67"/>
    </row>
    <row r="151" spans="1:12" ht="12.75" customHeight="1">
      <c r="A151" s="68"/>
      <c r="B151" s="20"/>
      <c r="C151" s="51"/>
      <c r="D151" s="51"/>
      <c r="E151" s="20"/>
      <c r="F151" s="20"/>
      <c r="G151" s="20"/>
      <c r="H151" s="20"/>
      <c r="I151" s="20"/>
      <c r="J151" s="20"/>
      <c r="K151" s="20"/>
      <c r="L151" s="67"/>
    </row>
    <row r="152" spans="1:12" ht="12.75" customHeight="1">
      <c r="A152" s="68"/>
      <c r="B152" s="20"/>
      <c r="C152" s="51"/>
      <c r="D152" s="51"/>
      <c r="E152" s="20"/>
      <c r="F152" s="20"/>
      <c r="G152" s="20"/>
      <c r="H152" s="20"/>
      <c r="I152" s="20"/>
      <c r="J152" s="20"/>
      <c r="K152" s="20"/>
      <c r="L152" s="67"/>
    </row>
    <row r="153" spans="1:12" ht="12.75" customHeight="1">
      <c r="A153" s="68"/>
      <c r="B153" s="20"/>
      <c r="C153" s="51"/>
      <c r="D153" s="51"/>
      <c r="E153" s="20"/>
      <c r="F153" s="20"/>
      <c r="G153" s="20"/>
      <c r="H153" s="20"/>
      <c r="I153" s="20"/>
      <c r="J153" s="20"/>
      <c r="K153" s="20"/>
      <c r="L153" s="67"/>
    </row>
    <row r="154" spans="1:12" ht="12.75" customHeight="1">
      <c r="A154" s="68"/>
      <c r="B154" s="20"/>
      <c r="C154" s="51"/>
      <c r="D154" s="51"/>
      <c r="E154" s="20"/>
      <c r="F154" s="20"/>
      <c r="G154" s="20"/>
      <c r="H154" s="20"/>
      <c r="I154" s="20"/>
      <c r="J154" s="20"/>
      <c r="K154" s="20"/>
      <c r="L154" s="67"/>
    </row>
    <row r="155" spans="1:12" ht="12.75" customHeight="1">
      <c r="A155" s="68"/>
      <c r="B155" s="20"/>
      <c r="C155" s="51"/>
      <c r="D155" s="51"/>
      <c r="E155" s="20"/>
      <c r="F155" s="20"/>
      <c r="G155" s="20"/>
      <c r="H155" s="20"/>
      <c r="I155" s="20"/>
      <c r="J155" s="20"/>
      <c r="K155" s="20"/>
      <c r="L155" s="67"/>
    </row>
    <row r="156" spans="1:12" ht="12.75" customHeight="1">
      <c r="A156" s="68"/>
      <c r="B156" s="20"/>
      <c r="C156" s="51"/>
      <c r="D156" s="51"/>
      <c r="E156" s="20"/>
      <c r="F156" s="20"/>
      <c r="G156" s="20"/>
      <c r="H156" s="20"/>
      <c r="I156" s="20"/>
      <c r="J156" s="20"/>
      <c r="K156" s="20"/>
      <c r="L156" s="67"/>
    </row>
    <row r="157" spans="1:12" ht="12.75" customHeight="1">
      <c r="A157" s="68"/>
      <c r="B157" s="20"/>
      <c r="C157" s="51"/>
      <c r="D157" s="51"/>
      <c r="E157" s="20"/>
      <c r="F157" s="20"/>
      <c r="G157" s="20"/>
      <c r="H157" s="20"/>
      <c r="I157" s="20"/>
      <c r="J157" s="20"/>
      <c r="K157" s="20"/>
      <c r="L157" s="67"/>
    </row>
    <row r="158" spans="1:12" ht="12.75" customHeight="1">
      <c r="A158" s="68"/>
      <c r="B158" s="20"/>
      <c r="C158" s="51"/>
      <c r="D158" s="51"/>
      <c r="E158" s="20"/>
      <c r="F158" s="20"/>
      <c r="G158" s="20"/>
      <c r="H158" s="20"/>
      <c r="I158" s="20"/>
      <c r="J158" s="20"/>
      <c r="K158" s="20"/>
      <c r="L158" s="67"/>
    </row>
    <row r="159" spans="1:12" ht="12.75" customHeight="1">
      <c r="A159" s="68"/>
      <c r="B159" s="20"/>
      <c r="C159" s="51"/>
      <c r="D159" s="51"/>
      <c r="E159" s="20"/>
      <c r="F159" s="20"/>
      <c r="G159" s="20"/>
      <c r="H159" s="20"/>
      <c r="I159" s="20"/>
      <c r="J159" s="20"/>
      <c r="K159" s="20"/>
      <c r="L159" s="67"/>
    </row>
    <row r="160" spans="1:12" ht="12.75" customHeight="1">
      <c r="A160" s="68"/>
      <c r="B160" s="20"/>
      <c r="C160" s="51"/>
      <c r="D160" s="51"/>
      <c r="E160" s="20"/>
      <c r="F160" s="20"/>
      <c r="G160" s="20"/>
      <c r="H160" s="20"/>
      <c r="I160" s="20"/>
      <c r="J160" s="20"/>
      <c r="K160" s="20"/>
      <c r="L160" s="67"/>
    </row>
    <row r="161" spans="1:12" ht="12.75" customHeight="1">
      <c r="A161" s="68"/>
      <c r="B161" s="20"/>
      <c r="C161" s="51"/>
      <c r="D161" s="51"/>
      <c r="E161" s="20"/>
      <c r="F161" s="20"/>
      <c r="G161" s="20"/>
      <c r="H161" s="20"/>
      <c r="I161" s="20"/>
      <c r="J161" s="20"/>
      <c r="K161" s="20"/>
      <c r="L161" s="67"/>
    </row>
    <row r="162" spans="1:12" ht="12.75" customHeight="1">
      <c r="A162" s="68"/>
      <c r="B162" s="20"/>
      <c r="C162" s="51"/>
      <c r="D162" s="51"/>
      <c r="E162" s="20"/>
      <c r="F162" s="20"/>
      <c r="G162" s="20"/>
      <c r="H162" s="20"/>
      <c r="I162" s="20"/>
      <c r="J162" s="20"/>
      <c r="K162" s="20"/>
      <c r="L162" s="67"/>
    </row>
    <row r="163" spans="1:12" ht="12.75" customHeight="1">
      <c r="A163" s="68"/>
      <c r="B163" s="20"/>
      <c r="C163" s="51"/>
      <c r="D163" s="51"/>
      <c r="E163" s="20"/>
      <c r="F163" s="20"/>
      <c r="G163" s="20"/>
      <c r="H163" s="20"/>
      <c r="I163" s="20"/>
      <c r="J163" s="20"/>
      <c r="K163" s="20"/>
      <c r="L163" s="67"/>
    </row>
    <row r="164" spans="1:12" ht="12.75" customHeight="1">
      <c r="A164" s="68"/>
      <c r="B164" s="20"/>
      <c r="C164" s="51"/>
      <c r="D164" s="51"/>
      <c r="E164" s="20"/>
      <c r="F164" s="20"/>
      <c r="G164" s="20"/>
      <c r="H164" s="20"/>
      <c r="I164" s="20"/>
      <c r="J164" s="20"/>
      <c r="K164" s="20"/>
      <c r="L164" s="67"/>
    </row>
    <row r="165" spans="1:12" ht="12.75" customHeight="1">
      <c r="A165" s="68"/>
      <c r="B165" s="20"/>
      <c r="C165" s="51"/>
      <c r="D165" s="51"/>
      <c r="E165" s="20"/>
      <c r="F165" s="20"/>
      <c r="G165" s="20"/>
      <c r="H165" s="20"/>
      <c r="I165" s="20"/>
      <c r="J165" s="20"/>
      <c r="K165" s="20"/>
      <c r="L165" s="67"/>
    </row>
    <row r="166" spans="1:12" ht="12.75" customHeight="1">
      <c r="A166" s="68"/>
      <c r="B166" s="20"/>
      <c r="C166" s="51"/>
      <c r="D166" s="51"/>
      <c r="E166" s="20"/>
      <c r="F166" s="20"/>
      <c r="G166" s="20"/>
      <c r="H166" s="20"/>
      <c r="I166" s="20"/>
      <c r="J166" s="20"/>
      <c r="K166" s="20"/>
      <c r="L166" s="67"/>
    </row>
    <row r="167" spans="1:12" ht="12.75" customHeight="1">
      <c r="A167" s="68"/>
      <c r="B167" s="20"/>
      <c r="C167" s="51"/>
      <c r="D167" s="51"/>
      <c r="E167" s="20"/>
      <c r="F167" s="20"/>
      <c r="G167" s="20"/>
      <c r="H167" s="20"/>
      <c r="I167" s="20"/>
      <c r="J167" s="20"/>
      <c r="K167" s="20"/>
      <c r="L167" s="67"/>
    </row>
    <row r="168" spans="1:12" ht="12.75" customHeight="1">
      <c r="A168" s="68"/>
      <c r="B168" s="20"/>
      <c r="C168" s="51"/>
      <c r="D168" s="51"/>
      <c r="E168" s="20"/>
      <c r="F168" s="20"/>
      <c r="G168" s="20"/>
      <c r="H168" s="20"/>
      <c r="I168" s="20"/>
      <c r="J168" s="20"/>
      <c r="K168" s="20"/>
      <c r="L168" s="67"/>
    </row>
    <row r="169" spans="1:12" ht="12.75" customHeight="1">
      <c r="A169" s="68"/>
      <c r="B169" s="20"/>
      <c r="C169" s="51"/>
      <c r="D169" s="51"/>
      <c r="E169" s="20"/>
      <c r="F169" s="20"/>
      <c r="G169" s="20"/>
      <c r="H169" s="20"/>
      <c r="I169" s="20"/>
      <c r="J169" s="20"/>
      <c r="K169" s="20"/>
      <c r="L169" s="67"/>
    </row>
    <row r="170" spans="1:12" ht="12.75" customHeight="1">
      <c r="A170" s="68"/>
      <c r="B170" s="20"/>
      <c r="C170" s="51"/>
      <c r="D170" s="51"/>
      <c r="E170" s="20"/>
      <c r="F170" s="20"/>
      <c r="G170" s="20"/>
      <c r="H170" s="20"/>
      <c r="I170" s="20"/>
      <c r="J170" s="20"/>
      <c r="K170" s="20"/>
      <c r="L170" s="67"/>
    </row>
    <row r="171" spans="1:12" ht="12.75" customHeight="1">
      <c r="A171" s="68"/>
      <c r="B171" s="20"/>
      <c r="C171" s="51"/>
      <c r="D171" s="51"/>
      <c r="E171" s="20"/>
      <c r="F171" s="20"/>
      <c r="G171" s="20"/>
      <c r="H171" s="20"/>
      <c r="I171" s="20"/>
      <c r="J171" s="20"/>
      <c r="K171" s="20"/>
      <c r="L171" s="67"/>
    </row>
    <row r="172" spans="1:12" ht="12.75" customHeight="1">
      <c r="A172" s="68"/>
      <c r="B172" s="20"/>
      <c r="C172" s="51"/>
      <c r="D172" s="51"/>
      <c r="E172" s="20"/>
      <c r="F172" s="20"/>
      <c r="G172" s="20"/>
      <c r="H172" s="20"/>
      <c r="I172" s="20"/>
      <c r="J172" s="20"/>
      <c r="K172" s="20"/>
      <c r="L172" s="67"/>
    </row>
    <row r="173" spans="1:12" ht="12.75" customHeight="1">
      <c r="A173" s="68"/>
      <c r="B173" s="20"/>
      <c r="C173" s="51"/>
      <c r="D173" s="51"/>
      <c r="E173" s="20"/>
      <c r="F173" s="20"/>
      <c r="G173" s="20"/>
      <c r="H173" s="20"/>
      <c r="I173" s="20"/>
      <c r="J173" s="20"/>
      <c r="K173" s="20"/>
      <c r="L173" s="67"/>
    </row>
    <row r="174" spans="1:12" ht="12.75" customHeight="1">
      <c r="A174" s="68"/>
      <c r="B174" s="20"/>
      <c r="C174" s="51"/>
      <c r="D174" s="51"/>
      <c r="E174" s="20"/>
      <c r="F174" s="20"/>
      <c r="G174" s="20"/>
      <c r="H174" s="20"/>
      <c r="I174" s="20"/>
      <c r="J174" s="20"/>
      <c r="K174" s="20"/>
      <c r="L174" s="67"/>
    </row>
    <row r="175" spans="1:12" ht="12.75" customHeight="1">
      <c r="A175" s="68"/>
      <c r="B175" s="20"/>
      <c r="C175" s="51"/>
      <c r="D175" s="51"/>
      <c r="E175" s="20"/>
      <c r="F175" s="20"/>
      <c r="G175" s="20"/>
      <c r="H175" s="20"/>
      <c r="I175" s="20"/>
      <c r="J175" s="20"/>
      <c r="K175" s="20"/>
      <c r="L175" s="67"/>
    </row>
    <row r="176" spans="1:12" ht="12.75" customHeight="1">
      <c r="A176" s="68"/>
      <c r="B176" s="20"/>
      <c r="C176" s="51"/>
      <c r="D176" s="51"/>
      <c r="E176" s="20"/>
      <c r="F176" s="20"/>
      <c r="G176" s="20"/>
      <c r="H176" s="20"/>
      <c r="I176" s="20"/>
      <c r="J176" s="20"/>
      <c r="K176" s="20"/>
      <c r="L176" s="67"/>
    </row>
    <row r="177" spans="1:12" ht="12.75" customHeight="1">
      <c r="A177" s="68"/>
      <c r="B177" s="20"/>
      <c r="C177" s="51"/>
      <c r="D177" s="51"/>
      <c r="E177" s="20"/>
      <c r="F177" s="20"/>
      <c r="G177" s="20"/>
      <c r="H177" s="20"/>
      <c r="I177" s="20"/>
      <c r="J177" s="20"/>
      <c r="K177" s="20"/>
      <c r="L177" s="67"/>
    </row>
    <row r="178" spans="1:12" ht="12.75" customHeight="1">
      <c r="A178" s="68"/>
      <c r="B178" s="20"/>
      <c r="C178" s="51"/>
      <c r="D178" s="51"/>
      <c r="E178" s="20"/>
      <c r="F178" s="20"/>
      <c r="G178" s="20"/>
      <c r="H178" s="20"/>
      <c r="I178" s="20"/>
      <c r="J178" s="20"/>
      <c r="K178" s="20"/>
      <c r="L178" s="67"/>
    </row>
    <row r="179" spans="1:12" ht="12.75" customHeight="1">
      <c r="A179" s="68"/>
      <c r="B179" s="20"/>
      <c r="C179" s="51"/>
      <c r="D179" s="51"/>
      <c r="E179" s="20"/>
      <c r="F179" s="20"/>
      <c r="G179" s="20"/>
      <c r="H179" s="20"/>
      <c r="I179" s="20"/>
      <c r="J179" s="20"/>
      <c r="K179" s="20"/>
      <c r="L179" s="67"/>
    </row>
    <row r="180" spans="1:12" ht="12.75" customHeight="1">
      <c r="A180" s="68"/>
      <c r="B180" s="20"/>
      <c r="C180" s="51"/>
      <c r="D180" s="51"/>
      <c r="E180" s="20"/>
      <c r="F180" s="20"/>
      <c r="G180" s="20"/>
      <c r="H180" s="20"/>
      <c r="I180" s="20"/>
      <c r="J180" s="20"/>
      <c r="K180" s="20"/>
      <c r="L180" s="67"/>
    </row>
    <row r="181" spans="1:12" ht="12.75" customHeight="1">
      <c r="A181" s="68"/>
      <c r="B181" s="20"/>
      <c r="C181" s="51"/>
      <c r="D181" s="51"/>
      <c r="E181" s="20"/>
      <c r="F181" s="20"/>
      <c r="G181" s="20"/>
      <c r="H181" s="20"/>
      <c r="I181" s="20"/>
      <c r="J181" s="20"/>
      <c r="K181" s="20"/>
      <c r="L181" s="67"/>
    </row>
    <row r="182" spans="1:12" ht="12.75" customHeight="1">
      <c r="A182" s="68"/>
      <c r="B182" s="20"/>
      <c r="C182" s="51"/>
      <c r="D182" s="51"/>
      <c r="E182" s="20"/>
      <c r="F182" s="20"/>
      <c r="G182" s="20"/>
      <c r="H182" s="20"/>
      <c r="I182" s="20"/>
      <c r="J182" s="20"/>
      <c r="K182" s="20"/>
      <c r="L182" s="67"/>
    </row>
    <row r="183" spans="1:12" ht="12.75" customHeight="1">
      <c r="A183" s="68"/>
      <c r="B183" s="20"/>
      <c r="C183" s="51"/>
      <c r="D183" s="51"/>
      <c r="E183" s="20"/>
      <c r="F183" s="20"/>
      <c r="G183" s="20"/>
      <c r="H183" s="20"/>
      <c r="I183" s="20"/>
      <c r="J183" s="20"/>
      <c r="K183" s="20"/>
      <c r="L183" s="67"/>
    </row>
    <row r="184" spans="1:12" ht="12.75" customHeight="1">
      <c r="A184" s="68"/>
      <c r="B184" s="20"/>
      <c r="C184" s="51"/>
      <c r="D184" s="51"/>
      <c r="E184" s="20"/>
      <c r="F184" s="20"/>
      <c r="G184" s="20"/>
      <c r="H184" s="20"/>
      <c r="I184" s="20"/>
      <c r="J184" s="20"/>
      <c r="K184" s="20"/>
      <c r="L184" s="67"/>
    </row>
    <row r="185" spans="1:12" ht="12.75" customHeight="1">
      <c r="A185" s="68"/>
      <c r="B185" s="20"/>
      <c r="C185" s="51"/>
      <c r="D185" s="51"/>
      <c r="E185" s="20"/>
      <c r="F185" s="20"/>
      <c r="G185" s="20"/>
      <c r="H185" s="20"/>
      <c r="I185" s="20"/>
      <c r="J185" s="20"/>
      <c r="K185" s="20"/>
      <c r="L185" s="67"/>
    </row>
    <row r="186" spans="1:12" ht="12.75" customHeight="1">
      <c r="A186" s="68"/>
      <c r="B186" s="20"/>
      <c r="C186" s="51"/>
      <c r="D186" s="51"/>
      <c r="E186" s="20"/>
      <c r="F186" s="20"/>
      <c r="G186" s="20"/>
      <c r="H186" s="20"/>
      <c r="I186" s="20"/>
      <c r="J186" s="20"/>
      <c r="K186" s="20"/>
      <c r="L186" s="67"/>
    </row>
    <row r="187" spans="1:12" ht="12.75" customHeight="1">
      <c r="A187" s="68"/>
      <c r="B187" s="20"/>
      <c r="C187" s="51"/>
      <c r="D187" s="51"/>
      <c r="E187" s="20"/>
      <c r="F187" s="20"/>
      <c r="G187" s="20"/>
      <c r="H187" s="20"/>
      <c r="I187" s="20"/>
      <c r="J187" s="20"/>
      <c r="K187" s="20"/>
      <c r="L187" s="67"/>
    </row>
    <row r="188" spans="1:12" ht="12.75" customHeight="1">
      <c r="A188" s="68"/>
      <c r="B188" s="20"/>
      <c r="C188" s="51"/>
      <c r="D188" s="51"/>
      <c r="E188" s="20"/>
      <c r="F188" s="20"/>
      <c r="G188" s="20"/>
      <c r="H188" s="20"/>
      <c r="I188" s="20"/>
      <c r="J188" s="20"/>
      <c r="K188" s="20"/>
      <c r="L188" s="67"/>
    </row>
    <row r="189" spans="1:12" ht="12.75" customHeight="1">
      <c r="A189" s="68"/>
      <c r="B189" s="20"/>
      <c r="C189" s="51"/>
      <c r="D189" s="51"/>
      <c r="E189" s="20"/>
      <c r="F189" s="20"/>
      <c r="G189" s="20"/>
      <c r="H189" s="20"/>
      <c r="I189" s="20"/>
      <c r="J189" s="20"/>
      <c r="K189" s="20"/>
      <c r="L189" s="67"/>
    </row>
    <row r="190" spans="1:12" ht="12.75" customHeight="1">
      <c r="A190" s="68"/>
      <c r="B190" s="20"/>
      <c r="C190" s="51"/>
      <c r="D190" s="51"/>
      <c r="E190" s="20"/>
      <c r="F190" s="20"/>
      <c r="G190" s="20"/>
      <c r="H190" s="20"/>
      <c r="I190" s="20"/>
      <c r="J190" s="20"/>
      <c r="K190" s="20"/>
      <c r="L190" s="67"/>
    </row>
    <row r="191" spans="1:12" ht="12.75" customHeight="1">
      <c r="A191" s="68"/>
      <c r="B191" s="20"/>
      <c r="C191" s="51"/>
      <c r="D191" s="51"/>
      <c r="E191" s="20"/>
      <c r="F191" s="20"/>
      <c r="G191" s="20"/>
      <c r="H191" s="20"/>
      <c r="I191" s="20"/>
      <c r="J191" s="20"/>
      <c r="K191" s="20"/>
      <c r="L191" s="67"/>
    </row>
    <row r="192" spans="1:12" ht="12.75" customHeight="1">
      <c r="A192" s="68"/>
      <c r="B192" s="20"/>
      <c r="C192" s="51"/>
      <c r="D192" s="51"/>
      <c r="E192" s="20"/>
      <c r="F192" s="20"/>
      <c r="G192" s="20"/>
      <c r="H192" s="20"/>
      <c r="I192" s="20"/>
      <c r="J192" s="20"/>
      <c r="K192" s="20"/>
      <c r="L192" s="67"/>
    </row>
    <row r="193" spans="1:12" ht="12.75" customHeight="1">
      <c r="A193" s="68"/>
      <c r="B193" s="20"/>
      <c r="C193" s="51"/>
      <c r="D193" s="51"/>
      <c r="E193" s="20"/>
      <c r="F193" s="20"/>
      <c r="G193" s="20"/>
      <c r="H193" s="20"/>
      <c r="I193" s="20"/>
      <c r="J193" s="20"/>
      <c r="K193" s="20"/>
      <c r="L193" s="67"/>
    </row>
    <row r="194" spans="1:12" ht="12.75" customHeight="1">
      <c r="A194" s="68"/>
      <c r="B194" s="20"/>
      <c r="C194" s="51"/>
      <c r="D194" s="51"/>
      <c r="E194" s="20"/>
      <c r="F194" s="20"/>
      <c r="G194" s="20"/>
      <c r="H194" s="20"/>
      <c r="I194" s="20"/>
      <c r="J194" s="20"/>
      <c r="K194" s="20"/>
      <c r="L194" s="67"/>
    </row>
    <row r="195" spans="1:12" ht="12.75" customHeight="1">
      <c r="A195" s="68"/>
      <c r="B195" s="20"/>
      <c r="C195" s="51"/>
      <c r="D195" s="51"/>
      <c r="E195" s="20"/>
      <c r="F195" s="20"/>
      <c r="G195" s="20"/>
      <c r="H195" s="20"/>
      <c r="I195" s="20"/>
      <c r="J195" s="20"/>
      <c r="K195" s="20"/>
      <c r="L195" s="67"/>
    </row>
    <row r="196" spans="1:12" ht="12.75" customHeight="1">
      <c r="A196" s="68"/>
      <c r="B196" s="20"/>
      <c r="C196" s="51"/>
      <c r="D196" s="51"/>
      <c r="E196" s="20"/>
      <c r="F196" s="20"/>
      <c r="G196" s="20"/>
      <c r="H196" s="20"/>
      <c r="I196" s="20"/>
      <c r="J196" s="20"/>
      <c r="K196" s="20"/>
      <c r="L196" s="67"/>
    </row>
    <row r="197" spans="1:12" ht="12.75" customHeight="1">
      <c r="A197" s="68"/>
      <c r="B197" s="20"/>
      <c r="C197" s="51"/>
      <c r="D197" s="51"/>
      <c r="E197" s="20"/>
      <c r="F197" s="20"/>
      <c r="G197" s="20"/>
      <c r="H197" s="20"/>
      <c r="I197" s="20"/>
      <c r="J197" s="20"/>
      <c r="K197" s="20"/>
      <c r="L197" s="67"/>
    </row>
    <row r="198" spans="1:12" ht="12.75" customHeight="1">
      <c r="A198" s="68"/>
      <c r="B198" s="20"/>
      <c r="C198" s="51"/>
      <c r="D198" s="51"/>
      <c r="E198" s="20"/>
      <c r="F198" s="20"/>
      <c r="G198" s="20"/>
      <c r="H198" s="20"/>
      <c r="I198" s="20"/>
      <c r="J198" s="20"/>
      <c r="K198" s="20"/>
      <c r="L198" s="67"/>
    </row>
    <row r="199" spans="1:12" ht="12.75" customHeight="1">
      <c r="A199" s="68"/>
      <c r="B199" s="20"/>
      <c r="C199" s="51"/>
      <c r="D199" s="51"/>
      <c r="E199" s="20"/>
      <c r="F199" s="20"/>
      <c r="G199" s="20"/>
      <c r="H199" s="20"/>
      <c r="I199" s="20"/>
      <c r="J199" s="20"/>
      <c r="K199" s="20"/>
      <c r="L199" s="67"/>
    </row>
    <row r="200" spans="1:12" ht="12.75" customHeight="1">
      <c r="A200" s="68"/>
      <c r="B200" s="20"/>
      <c r="C200" s="51"/>
      <c r="D200" s="51"/>
      <c r="E200" s="20"/>
      <c r="F200" s="20"/>
      <c r="G200" s="20"/>
      <c r="H200" s="20"/>
      <c r="I200" s="20"/>
      <c r="J200" s="20"/>
      <c r="K200" s="20"/>
      <c r="L200" s="67"/>
    </row>
    <row r="201" spans="1:12" ht="12.75" customHeight="1">
      <c r="A201" s="68"/>
      <c r="B201" s="20"/>
      <c r="C201" s="51"/>
      <c r="D201" s="51"/>
      <c r="E201" s="20"/>
      <c r="F201" s="20"/>
      <c r="G201" s="20"/>
      <c r="H201" s="20"/>
      <c r="I201" s="20"/>
      <c r="J201" s="20"/>
      <c r="K201" s="20"/>
      <c r="L201" s="67"/>
    </row>
    <row r="202" spans="1:12" ht="12.75" customHeight="1">
      <c r="A202" s="68"/>
      <c r="B202" s="20"/>
      <c r="C202" s="51"/>
      <c r="D202" s="51"/>
      <c r="E202" s="20"/>
      <c r="F202" s="20"/>
      <c r="G202" s="20"/>
      <c r="H202" s="20"/>
      <c r="I202" s="20"/>
      <c r="J202" s="20"/>
      <c r="K202" s="20"/>
      <c r="L202" s="67"/>
    </row>
    <row r="203" spans="1:12" ht="12.75" customHeight="1">
      <c r="A203" s="68"/>
      <c r="B203" s="20"/>
      <c r="C203" s="51"/>
      <c r="D203" s="51"/>
      <c r="E203" s="20"/>
      <c r="F203" s="20"/>
      <c r="G203" s="20"/>
      <c r="H203" s="20"/>
      <c r="I203" s="20"/>
      <c r="J203" s="20"/>
      <c r="K203" s="20"/>
      <c r="L203" s="67"/>
    </row>
    <row r="204" spans="1:12" ht="12.75" customHeight="1">
      <c r="A204" s="68"/>
      <c r="B204" s="20"/>
      <c r="C204" s="51"/>
      <c r="D204" s="51"/>
      <c r="E204" s="20"/>
      <c r="F204" s="20"/>
      <c r="G204" s="20"/>
      <c r="H204" s="20"/>
      <c r="I204" s="20"/>
      <c r="J204" s="20"/>
      <c r="K204" s="20"/>
      <c r="L204" s="67"/>
    </row>
    <row r="205" spans="1:12" ht="12.75" customHeight="1">
      <c r="A205" s="68"/>
      <c r="B205" s="20"/>
      <c r="C205" s="51"/>
      <c r="D205" s="51"/>
      <c r="E205" s="20"/>
      <c r="F205" s="20"/>
      <c r="G205" s="20"/>
      <c r="H205" s="20"/>
      <c r="I205" s="20"/>
      <c r="J205" s="20"/>
      <c r="K205" s="20"/>
      <c r="L205" s="67"/>
    </row>
    <row r="206" spans="1:12" ht="12.75" customHeight="1">
      <c r="A206" s="68"/>
      <c r="B206" s="20"/>
      <c r="C206" s="51"/>
      <c r="D206" s="51"/>
      <c r="E206" s="20"/>
      <c r="F206" s="20"/>
      <c r="G206" s="20"/>
      <c r="H206" s="20"/>
      <c r="I206" s="20"/>
      <c r="J206" s="20"/>
      <c r="K206" s="20"/>
      <c r="L206" s="67"/>
    </row>
    <row r="207" spans="1:12" ht="12.75" customHeight="1">
      <c r="A207" s="68"/>
      <c r="B207" s="20"/>
      <c r="C207" s="51"/>
      <c r="D207" s="51"/>
      <c r="E207" s="20"/>
      <c r="F207" s="20"/>
      <c r="G207" s="20"/>
      <c r="H207" s="20"/>
      <c r="I207" s="20"/>
      <c r="J207" s="20"/>
      <c r="K207" s="20"/>
      <c r="L207" s="67"/>
    </row>
    <row r="208" spans="1:12" ht="12.75" customHeight="1">
      <c r="A208" s="68"/>
      <c r="B208" s="20"/>
      <c r="C208" s="51"/>
      <c r="D208" s="51"/>
      <c r="E208" s="20"/>
      <c r="F208" s="20"/>
      <c r="G208" s="20"/>
      <c r="H208" s="20"/>
      <c r="I208" s="20"/>
      <c r="J208" s="20"/>
      <c r="K208" s="20"/>
      <c r="L208" s="67"/>
    </row>
    <row r="209" spans="1:12" ht="12.75" customHeight="1">
      <c r="A209" s="68"/>
      <c r="B209" s="20"/>
      <c r="C209" s="51"/>
      <c r="D209" s="51"/>
      <c r="E209" s="20"/>
      <c r="F209" s="20"/>
      <c r="G209" s="20"/>
      <c r="H209" s="20"/>
      <c r="I209" s="20"/>
      <c r="J209" s="20"/>
      <c r="K209" s="20"/>
      <c r="L209" s="67"/>
    </row>
    <row r="210" spans="1:12" ht="12.75" customHeight="1">
      <c r="A210" s="68"/>
      <c r="B210" s="20"/>
      <c r="C210" s="51"/>
      <c r="D210" s="51"/>
      <c r="E210" s="20"/>
      <c r="F210" s="20"/>
      <c r="G210" s="20"/>
      <c r="H210" s="20"/>
      <c r="I210" s="20"/>
      <c r="J210" s="20"/>
      <c r="K210" s="20"/>
      <c r="L210" s="67"/>
    </row>
    <row r="211" spans="1:12" ht="12.75" customHeight="1">
      <c r="A211" s="68"/>
      <c r="B211" s="20"/>
      <c r="C211" s="51"/>
      <c r="D211" s="51"/>
      <c r="E211" s="20"/>
      <c r="F211" s="20"/>
      <c r="G211" s="20"/>
      <c r="H211" s="20"/>
      <c r="I211" s="20"/>
      <c r="J211" s="20"/>
      <c r="K211" s="20"/>
      <c r="L211" s="67"/>
    </row>
    <row r="212" spans="1:12" ht="12.75" customHeight="1">
      <c r="A212" s="68"/>
      <c r="B212" s="20"/>
      <c r="C212" s="51"/>
      <c r="D212" s="51"/>
      <c r="E212" s="20"/>
      <c r="F212" s="20"/>
      <c r="G212" s="20"/>
      <c r="H212" s="20"/>
      <c r="I212" s="20"/>
      <c r="J212" s="20"/>
      <c r="K212" s="20"/>
      <c r="L212" s="67"/>
    </row>
    <row r="213" spans="1:12" ht="12.75" customHeight="1">
      <c r="A213" s="68"/>
      <c r="B213" s="20"/>
      <c r="C213" s="51"/>
      <c r="D213" s="51"/>
      <c r="E213" s="20"/>
      <c r="F213" s="20"/>
      <c r="G213" s="20"/>
      <c r="H213" s="20"/>
      <c r="I213" s="20"/>
      <c r="J213" s="20"/>
      <c r="K213" s="20"/>
      <c r="L213" s="67"/>
    </row>
    <row r="214" spans="1:12" ht="12.75" customHeight="1">
      <c r="A214" s="68"/>
      <c r="B214" s="20"/>
      <c r="C214" s="51"/>
      <c r="D214" s="51"/>
      <c r="E214" s="20"/>
      <c r="F214" s="20"/>
      <c r="G214" s="20"/>
      <c r="H214" s="20"/>
      <c r="I214" s="20"/>
      <c r="J214" s="20"/>
      <c r="K214" s="20"/>
      <c r="L214" s="67"/>
    </row>
    <row r="215" spans="1:12" ht="12.75" customHeight="1">
      <c r="A215" s="68"/>
      <c r="B215" s="20"/>
      <c r="C215" s="51"/>
      <c r="D215" s="51"/>
      <c r="E215" s="20"/>
      <c r="F215" s="20"/>
      <c r="G215" s="20"/>
      <c r="H215" s="20"/>
      <c r="I215" s="20"/>
      <c r="J215" s="20"/>
      <c r="K215" s="20"/>
      <c r="L215" s="67"/>
    </row>
    <row r="216" spans="1:12" ht="12.75" customHeight="1">
      <c r="A216" s="68"/>
      <c r="B216" s="20"/>
      <c r="C216" s="51"/>
      <c r="D216" s="51"/>
      <c r="E216" s="20"/>
      <c r="F216" s="20"/>
      <c r="G216" s="20"/>
      <c r="H216" s="20"/>
      <c r="I216" s="20"/>
      <c r="J216" s="20"/>
      <c r="K216" s="20"/>
      <c r="L216" s="67"/>
    </row>
    <row r="217" spans="1:12" ht="12.75" customHeight="1">
      <c r="A217" s="68"/>
      <c r="B217" s="20"/>
      <c r="C217" s="51"/>
      <c r="D217" s="51"/>
      <c r="E217" s="20"/>
      <c r="F217" s="20"/>
      <c r="G217" s="20"/>
      <c r="H217" s="20"/>
      <c r="I217" s="20"/>
      <c r="J217" s="20"/>
      <c r="K217" s="20"/>
      <c r="L217" s="67"/>
    </row>
    <row r="218" spans="1:12" ht="12.75" customHeight="1">
      <c r="A218" s="68"/>
      <c r="B218" s="20"/>
      <c r="C218" s="51"/>
      <c r="D218" s="51"/>
      <c r="E218" s="20"/>
      <c r="F218" s="20"/>
      <c r="G218" s="20"/>
      <c r="H218" s="20"/>
      <c r="I218" s="20"/>
      <c r="J218" s="20"/>
      <c r="K218" s="20"/>
      <c r="L218" s="67"/>
    </row>
    <row r="219" spans="1:12" ht="12.75" customHeight="1">
      <c r="A219" s="68"/>
      <c r="B219" s="20"/>
      <c r="C219" s="51"/>
      <c r="D219" s="51"/>
      <c r="E219" s="20"/>
      <c r="F219" s="20"/>
      <c r="G219" s="20"/>
      <c r="H219" s="20"/>
      <c r="I219" s="20"/>
      <c r="J219" s="20"/>
      <c r="K219" s="20"/>
      <c r="L219" s="67"/>
    </row>
    <row r="220" spans="1:12" ht="12.75" customHeight="1">
      <c r="A220" s="68"/>
      <c r="B220" s="20"/>
      <c r="C220" s="51"/>
      <c r="D220" s="51"/>
      <c r="E220" s="20"/>
      <c r="F220" s="20"/>
      <c r="G220" s="20"/>
      <c r="H220" s="20"/>
      <c r="I220" s="20"/>
      <c r="J220" s="20"/>
      <c r="K220" s="20"/>
      <c r="L220" s="67"/>
    </row>
    <row r="221" spans="1:12" ht="12.75" customHeight="1">
      <c r="A221" s="68"/>
      <c r="B221" s="20"/>
      <c r="C221" s="51"/>
      <c r="D221" s="51"/>
      <c r="E221" s="20"/>
      <c r="F221" s="20"/>
      <c r="G221" s="20"/>
      <c r="H221" s="20"/>
      <c r="I221" s="20"/>
      <c r="J221" s="20"/>
      <c r="K221" s="20"/>
      <c r="L221" s="67"/>
    </row>
    <row r="222" spans="1:12" ht="12.75" customHeight="1">
      <c r="A222" s="68"/>
      <c r="B222" s="20"/>
      <c r="C222" s="51"/>
      <c r="D222" s="51"/>
      <c r="E222" s="20"/>
      <c r="F222" s="20"/>
      <c r="G222" s="20"/>
      <c r="H222" s="20"/>
      <c r="I222" s="20"/>
      <c r="J222" s="20"/>
      <c r="K222" s="20"/>
      <c r="L222" s="67"/>
    </row>
    <row r="223" spans="1:12" ht="12.75" customHeight="1">
      <c r="A223" s="68"/>
      <c r="B223" s="20"/>
      <c r="C223" s="51"/>
      <c r="D223" s="51"/>
      <c r="E223" s="20"/>
      <c r="F223" s="20"/>
      <c r="G223" s="20"/>
      <c r="H223" s="20"/>
      <c r="I223" s="20"/>
      <c r="J223" s="20"/>
      <c r="K223" s="20"/>
      <c r="L223" s="67"/>
    </row>
    <row r="224" spans="1:12" ht="12.75" customHeight="1">
      <c r="A224" s="68"/>
      <c r="B224" s="20"/>
      <c r="C224" s="51"/>
      <c r="D224" s="51"/>
      <c r="E224" s="20"/>
      <c r="F224" s="20"/>
      <c r="G224" s="20"/>
      <c r="H224" s="20"/>
      <c r="I224" s="20"/>
      <c r="J224" s="20"/>
      <c r="K224" s="20"/>
      <c r="L224" s="67"/>
    </row>
    <row r="225" spans="1:12" ht="12.75" customHeight="1">
      <c r="A225" s="68"/>
      <c r="B225" s="20"/>
      <c r="C225" s="51"/>
      <c r="D225" s="51"/>
      <c r="E225" s="20"/>
      <c r="F225" s="20"/>
      <c r="G225" s="20"/>
      <c r="H225" s="20"/>
      <c r="I225" s="20"/>
      <c r="J225" s="20"/>
      <c r="K225" s="20"/>
      <c r="L225" s="67"/>
    </row>
    <row r="226" spans="1:12" ht="12.75" customHeight="1">
      <c r="A226" s="68"/>
      <c r="B226" s="20"/>
      <c r="C226" s="51"/>
      <c r="D226" s="51"/>
      <c r="E226" s="20"/>
      <c r="F226" s="20"/>
      <c r="G226" s="20"/>
      <c r="H226" s="20"/>
      <c r="I226" s="20"/>
      <c r="J226" s="20"/>
      <c r="K226" s="20"/>
      <c r="L226" s="67"/>
    </row>
    <row r="227" spans="1:12" ht="12.75" customHeight="1">
      <c r="A227" s="68"/>
      <c r="B227" s="20"/>
      <c r="C227" s="51"/>
      <c r="D227" s="51"/>
      <c r="E227" s="20"/>
      <c r="F227" s="20"/>
      <c r="G227" s="20"/>
      <c r="H227" s="20"/>
      <c r="I227" s="20"/>
      <c r="J227" s="20"/>
      <c r="K227" s="20"/>
      <c r="L227" s="67"/>
    </row>
    <row r="228" spans="1:12" ht="12.75" customHeight="1">
      <c r="A228" s="68"/>
      <c r="B228" s="20"/>
      <c r="C228" s="51"/>
      <c r="D228" s="51"/>
      <c r="E228" s="20"/>
      <c r="F228" s="20"/>
      <c r="G228" s="20"/>
      <c r="H228" s="20"/>
      <c r="I228" s="20"/>
      <c r="J228" s="20"/>
      <c r="K228" s="20"/>
      <c r="L228" s="67"/>
    </row>
    <row r="229" spans="1:12" ht="12.75" customHeight="1">
      <c r="A229" s="68"/>
      <c r="B229" s="20"/>
      <c r="C229" s="51"/>
      <c r="D229" s="51"/>
      <c r="E229" s="20"/>
      <c r="F229" s="20"/>
      <c r="G229" s="20"/>
      <c r="H229" s="20"/>
      <c r="I229" s="20"/>
      <c r="J229" s="20"/>
      <c r="K229" s="20"/>
      <c r="L229" s="67"/>
    </row>
    <row r="230" spans="1:12" ht="12.75" customHeight="1">
      <c r="A230" s="68"/>
      <c r="B230" s="20"/>
      <c r="C230" s="51"/>
      <c r="D230" s="51"/>
      <c r="E230" s="20"/>
      <c r="F230" s="20"/>
      <c r="G230" s="20"/>
      <c r="H230" s="20"/>
      <c r="I230" s="20"/>
      <c r="J230" s="20"/>
      <c r="K230" s="20"/>
      <c r="L230" s="67"/>
    </row>
    <row r="231" spans="1:12" ht="12.75" customHeight="1">
      <c r="A231" s="68"/>
      <c r="B231" s="20"/>
      <c r="C231" s="51"/>
      <c r="D231" s="51"/>
      <c r="E231" s="20"/>
      <c r="F231" s="20"/>
      <c r="G231" s="20"/>
      <c r="H231" s="20"/>
      <c r="I231" s="20"/>
      <c r="J231" s="20"/>
      <c r="K231" s="20"/>
      <c r="L231" s="67"/>
    </row>
    <row r="232" spans="1:12" ht="12.75" customHeight="1">
      <c r="A232" s="68"/>
      <c r="B232" s="20"/>
      <c r="C232" s="51"/>
      <c r="D232" s="51"/>
      <c r="E232" s="20"/>
      <c r="F232" s="20"/>
      <c r="G232" s="20"/>
      <c r="H232" s="20"/>
      <c r="I232" s="20"/>
      <c r="J232" s="20"/>
      <c r="K232" s="20"/>
      <c r="L232" s="67"/>
    </row>
    <row r="233" spans="1:12" ht="12.75" customHeight="1">
      <c r="A233" s="68"/>
      <c r="B233" s="20"/>
      <c r="C233" s="51"/>
      <c r="D233" s="51"/>
      <c r="E233" s="20"/>
      <c r="F233" s="20"/>
      <c r="G233" s="20"/>
      <c r="H233" s="20"/>
      <c r="I233" s="20"/>
      <c r="J233" s="20"/>
      <c r="K233" s="20"/>
      <c r="L233" s="67"/>
    </row>
    <row r="234" spans="1:12" ht="12.75" customHeight="1">
      <c r="A234" s="68"/>
      <c r="B234" s="20"/>
      <c r="C234" s="51"/>
      <c r="D234" s="51"/>
      <c r="E234" s="20"/>
      <c r="F234" s="20"/>
      <c r="G234" s="20"/>
      <c r="H234" s="20"/>
      <c r="I234" s="20"/>
      <c r="J234" s="20"/>
      <c r="K234" s="20"/>
      <c r="L234" s="67"/>
    </row>
    <row r="235" spans="1:12" ht="12.75" customHeight="1">
      <c r="A235" s="68"/>
      <c r="B235" s="20"/>
      <c r="C235" s="51"/>
      <c r="D235" s="51"/>
      <c r="E235" s="20"/>
      <c r="F235" s="20"/>
      <c r="G235" s="20"/>
      <c r="H235" s="20"/>
      <c r="I235" s="20"/>
      <c r="J235" s="20"/>
      <c r="K235" s="20"/>
      <c r="L235" s="67"/>
    </row>
    <row r="236" spans="1:12" ht="12.75" customHeight="1">
      <c r="A236" s="68"/>
      <c r="B236" s="20"/>
      <c r="C236" s="51"/>
      <c r="D236" s="51"/>
      <c r="E236" s="20"/>
      <c r="F236" s="20"/>
      <c r="G236" s="20"/>
      <c r="H236" s="20"/>
      <c r="I236" s="20"/>
      <c r="J236" s="20"/>
      <c r="K236" s="20"/>
      <c r="L236" s="67"/>
    </row>
    <row r="237" spans="1:12" ht="12.75" customHeight="1">
      <c r="A237" s="68"/>
      <c r="B237" s="20"/>
      <c r="C237" s="51"/>
      <c r="D237" s="51"/>
      <c r="E237" s="20"/>
      <c r="F237" s="20"/>
      <c r="G237" s="20"/>
      <c r="H237" s="20"/>
      <c r="I237" s="20"/>
      <c r="J237" s="20"/>
      <c r="K237" s="20"/>
      <c r="L237" s="67"/>
    </row>
    <row r="238" spans="1:12" ht="12.75" customHeight="1">
      <c r="A238" s="68"/>
      <c r="B238" s="20"/>
      <c r="C238" s="51"/>
      <c r="D238" s="51"/>
      <c r="E238" s="20"/>
      <c r="F238" s="20"/>
      <c r="G238" s="20"/>
      <c r="H238" s="20"/>
      <c r="I238" s="20"/>
      <c r="J238" s="20"/>
      <c r="K238" s="20"/>
      <c r="L238" s="67"/>
    </row>
    <row r="239" spans="1:12" ht="12.75" customHeight="1">
      <c r="A239" s="68"/>
      <c r="B239" s="20"/>
      <c r="C239" s="51"/>
      <c r="D239" s="51"/>
      <c r="E239" s="20"/>
      <c r="F239" s="20"/>
      <c r="G239" s="20"/>
      <c r="H239" s="20"/>
      <c r="I239" s="20"/>
      <c r="J239" s="20"/>
      <c r="K239" s="20"/>
      <c r="L239" s="67"/>
    </row>
    <row r="240" spans="1:12" ht="12.75" customHeight="1">
      <c r="A240" s="68"/>
      <c r="B240" s="20"/>
      <c r="C240" s="51"/>
      <c r="D240" s="51"/>
      <c r="E240" s="20"/>
      <c r="F240" s="20"/>
      <c r="G240" s="20"/>
      <c r="H240" s="20"/>
      <c r="I240" s="20"/>
      <c r="J240" s="20"/>
      <c r="K240" s="20"/>
      <c r="L240" s="67"/>
    </row>
    <row r="241" spans="1:12" ht="12.75" customHeight="1">
      <c r="A241" s="68"/>
      <c r="B241" s="20"/>
      <c r="C241" s="51"/>
      <c r="D241" s="51"/>
      <c r="E241" s="20"/>
      <c r="F241" s="20"/>
      <c r="G241" s="20"/>
      <c r="H241" s="20"/>
      <c r="I241" s="20"/>
      <c r="J241" s="20"/>
      <c r="K241" s="20"/>
      <c r="L241" s="67"/>
    </row>
    <row r="242" spans="1:12" ht="12.75" customHeight="1">
      <c r="A242" s="68"/>
      <c r="B242" s="20"/>
      <c r="C242" s="51"/>
      <c r="D242" s="51"/>
      <c r="E242" s="20"/>
      <c r="F242" s="20"/>
      <c r="G242" s="20"/>
      <c r="H242" s="20"/>
      <c r="I242" s="20"/>
      <c r="J242" s="20"/>
      <c r="K242" s="20"/>
      <c r="L242" s="67"/>
    </row>
    <row r="243" spans="1:12" ht="12.75" customHeight="1">
      <c r="A243" s="68"/>
      <c r="B243" s="20"/>
      <c r="C243" s="51"/>
      <c r="D243" s="51"/>
      <c r="E243" s="20"/>
      <c r="F243" s="20"/>
      <c r="G243" s="20"/>
      <c r="H243" s="20"/>
      <c r="I243" s="20"/>
      <c r="J243" s="20"/>
      <c r="K243" s="20"/>
      <c r="L243" s="67"/>
    </row>
    <row r="244" spans="1:12" ht="12.75" customHeight="1">
      <c r="A244" s="68"/>
      <c r="B244" s="20"/>
      <c r="C244" s="51"/>
      <c r="D244" s="51"/>
      <c r="E244" s="20"/>
      <c r="F244" s="20"/>
      <c r="G244" s="20"/>
      <c r="H244" s="20"/>
      <c r="I244" s="20"/>
      <c r="J244" s="20"/>
      <c r="K244" s="20"/>
      <c r="L244" s="67"/>
    </row>
    <row r="245" spans="1:12" ht="12.75" customHeight="1">
      <c r="A245" s="68"/>
      <c r="B245" s="20"/>
      <c r="C245" s="51"/>
      <c r="D245" s="51"/>
      <c r="E245" s="20"/>
      <c r="F245" s="20"/>
      <c r="G245" s="20"/>
      <c r="H245" s="20"/>
      <c r="I245" s="20"/>
      <c r="J245" s="20"/>
      <c r="K245" s="20"/>
      <c r="L245" s="67"/>
    </row>
    <row r="246" spans="1:12" ht="12.75" customHeight="1">
      <c r="A246" s="68"/>
      <c r="B246" s="20"/>
      <c r="C246" s="51"/>
      <c r="D246" s="51"/>
      <c r="E246" s="20"/>
      <c r="F246" s="20"/>
      <c r="G246" s="20"/>
      <c r="H246" s="20"/>
      <c r="I246" s="20"/>
      <c r="J246" s="20"/>
      <c r="K246" s="20"/>
      <c r="L246" s="67"/>
    </row>
    <row r="247" spans="1:12" ht="12.75" customHeight="1">
      <c r="A247" s="68"/>
      <c r="B247" s="20"/>
      <c r="C247" s="51"/>
      <c r="D247" s="51"/>
      <c r="E247" s="20"/>
      <c r="F247" s="20"/>
      <c r="G247" s="20"/>
      <c r="H247" s="20"/>
      <c r="I247" s="20"/>
      <c r="J247" s="20"/>
      <c r="K247" s="20"/>
      <c r="L247" s="67"/>
    </row>
    <row r="248" spans="1:12" ht="12.75" customHeight="1">
      <c r="A248" s="68"/>
      <c r="B248" s="20"/>
      <c r="C248" s="51"/>
      <c r="D248" s="51"/>
      <c r="E248" s="20"/>
      <c r="F248" s="20"/>
      <c r="G248" s="20"/>
      <c r="H248" s="20"/>
      <c r="I248" s="20"/>
      <c r="J248" s="20"/>
      <c r="K248" s="20"/>
      <c r="L248" s="67"/>
    </row>
    <row r="249" spans="1:12" ht="12.75" customHeight="1">
      <c r="A249" s="68"/>
      <c r="B249" s="20"/>
      <c r="C249" s="51"/>
      <c r="D249" s="51"/>
      <c r="E249" s="20"/>
      <c r="F249" s="20"/>
      <c r="G249" s="20"/>
      <c r="H249" s="20"/>
      <c r="I249" s="20"/>
      <c r="J249" s="20"/>
      <c r="K249" s="20"/>
      <c r="L249" s="67"/>
    </row>
    <row r="250" spans="1:12" ht="12.75" customHeight="1">
      <c r="A250" s="68"/>
      <c r="B250" s="20"/>
      <c r="C250" s="51"/>
      <c r="D250" s="51"/>
      <c r="E250" s="20"/>
      <c r="F250" s="20"/>
      <c r="G250" s="20"/>
      <c r="H250" s="20"/>
      <c r="I250" s="20"/>
      <c r="J250" s="20"/>
      <c r="K250" s="20"/>
      <c r="L250" s="67"/>
    </row>
    <row r="251" spans="1:12" ht="12.75" customHeight="1">
      <c r="A251" s="68"/>
      <c r="B251" s="20"/>
      <c r="C251" s="51"/>
      <c r="D251" s="51"/>
      <c r="E251" s="20"/>
      <c r="F251" s="20"/>
      <c r="G251" s="20"/>
      <c r="H251" s="20"/>
      <c r="I251" s="20"/>
      <c r="J251" s="20"/>
      <c r="K251" s="20"/>
      <c r="L251" s="67"/>
    </row>
    <row r="252" spans="1:12" ht="12.75" customHeight="1">
      <c r="A252" s="68"/>
      <c r="B252" s="20"/>
      <c r="C252" s="51"/>
      <c r="D252" s="51"/>
      <c r="E252" s="20"/>
      <c r="F252" s="20"/>
      <c r="G252" s="20"/>
      <c r="H252" s="20"/>
      <c r="I252" s="20"/>
      <c r="J252" s="20"/>
      <c r="K252" s="20"/>
      <c r="L252" s="67"/>
    </row>
    <row r="253" spans="1:12" ht="12.75" customHeight="1">
      <c r="A253" s="68"/>
      <c r="B253" s="20"/>
      <c r="C253" s="51"/>
      <c r="D253" s="51"/>
      <c r="E253" s="20"/>
      <c r="F253" s="20"/>
      <c r="G253" s="20"/>
      <c r="H253" s="20"/>
      <c r="I253" s="20"/>
      <c r="J253" s="20"/>
      <c r="K253" s="20"/>
      <c r="L253" s="67"/>
    </row>
    <row r="254" spans="1:12" ht="12.75" customHeight="1">
      <c r="A254" s="68"/>
      <c r="B254" s="20"/>
      <c r="C254" s="51"/>
      <c r="D254" s="51"/>
      <c r="E254" s="20"/>
      <c r="F254" s="20"/>
      <c r="G254" s="20"/>
      <c r="H254" s="20"/>
      <c r="I254" s="20"/>
      <c r="J254" s="20"/>
      <c r="K254" s="20"/>
      <c r="L254" s="67"/>
    </row>
    <row r="255" spans="1:12" ht="12.75" customHeight="1">
      <c r="A255" s="68"/>
      <c r="B255" s="20"/>
      <c r="C255" s="51"/>
      <c r="D255" s="51"/>
      <c r="E255" s="20"/>
      <c r="F255" s="20"/>
      <c r="G255" s="20"/>
      <c r="H255" s="20"/>
      <c r="I255" s="20"/>
      <c r="J255" s="20"/>
      <c r="K255" s="20"/>
      <c r="L255" s="67"/>
    </row>
    <row r="256" spans="1:12" ht="12.75" customHeight="1">
      <c r="A256" s="68"/>
      <c r="B256" s="20"/>
      <c r="C256" s="51"/>
      <c r="D256" s="51"/>
      <c r="E256" s="20"/>
      <c r="F256" s="20"/>
      <c r="G256" s="20"/>
      <c r="H256" s="20"/>
      <c r="I256" s="20"/>
      <c r="J256" s="20"/>
      <c r="K256" s="20"/>
      <c r="L256" s="67"/>
    </row>
    <row r="257" spans="1:12" ht="12.75" customHeight="1">
      <c r="A257" s="68"/>
      <c r="B257" s="20"/>
      <c r="C257" s="51"/>
      <c r="D257" s="51"/>
      <c r="E257" s="20"/>
      <c r="F257" s="20"/>
      <c r="G257" s="20"/>
      <c r="H257" s="20"/>
      <c r="I257" s="20"/>
      <c r="J257" s="20"/>
      <c r="K257" s="20"/>
      <c r="L257" s="67"/>
    </row>
    <row r="258" spans="1:12" ht="12.75" customHeight="1">
      <c r="A258" s="68"/>
      <c r="B258" s="20"/>
      <c r="C258" s="51"/>
      <c r="D258" s="51"/>
      <c r="E258" s="20"/>
      <c r="F258" s="20"/>
      <c r="G258" s="20"/>
      <c r="H258" s="20"/>
      <c r="I258" s="20"/>
      <c r="J258" s="20"/>
      <c r="K258" s="20"/>
      <c r="L258" s="67"/>
    </row>
    <row r="259" spans="1:12" ht="12.75" customHeight="1">
      <c r="A259" s="68"/>
      <c r="B259" s="20"/>
      <c r="C259" s="51"/>
      <c r="D259" s="51"/>
      <c r="E259" s="20"/>
      <c r="F259" s="20"/>
      <c r="G259" s="20"/>
      <c r="H259" s="20"/>
      <c r="I259" s="20"/>
      <c r="J259" s="20"/>
      <c r="K259" s="20"/>
      <c r="L259" s="67"/>
    </row>
    <row r="260" spans="1:12" ht="12.75" customHeight="1">
      <c r="A260" s="68"/>
      <c r="B260" s="20"/>
      <c r="C260" s="51"/>
      <c r="D260" s="51"/>
      <c r="E260" s="20"/>
      <c r="F260" s="20"/>
      <c r="G260" s="20"/>
      <c r="H260" s="20"/>
      <c r="I260" s="20"/>
      <c r="J260" s="20"/>
      <c r="K260" s="20"/>
      <c r="L260" s="67"/>
    </row>
    <row r="261" spans="1:12" ht="12.75" customHeight="1">
      <c r="A261" s="68"/>
      <c r="B261" s="20"/>
      <c r="C261" s="51"/>
      <c r="D261" s="51"/>
      <c r="E261" s="20"/>
      <c r="F261" s="20"/>
      <c r="G261" s="20"/>
      <c r="H261" s="20"/>
      <c r="I261" s="20"/>
      <c r="J261" s="20"/>
      <c r="K261" s="20"/>
      <c r="L261" s="67"/>
    </row>
    <row r="262" spans="1:12" ht="12.75" customHeight="1">
      <c r="A262" s="68"/>
      <c r="B262" s="20"/>
      <c r="C262" s="51"/>
      <c r="D262" s="51"/>
      <c r="E262" s="20"/>
      <c r="F262" s="20"/>
      <c r="G262" s="20"/>
      <c r="H262" s="20"/>
      <c r="I262" s="20"/>
      <c r="J262" s="20"/>
      <c r="K262" s="20"/>
      <c r="L262" s="67"/>
    </row>
    <row r="263" spans="1:12" ht="12.75" customHeight="1">
      <c r="A263" s="68"/>
      <c r="B263" s="20"/>
      <c r="C263" s="51"/>
      <c r="D263" s="51"/>
      <c r="E263" s="20"/>
      <c r="F263" s="20"/>
      <c r="G263" s="20"/>
      <c r="H263" s="20"/>
      <c r="I263" s="20"/>
      <c r="J263" s="20"/>
      <c r="K263" s="20"/>
      <c r="L263" s="67"/>
    </row>
    <row r="264" spans="1:12" ht="12.75" customHeight="1">
      <c r="A264" s="68"/>
      <c r="B264" s="20"/>
      <c r="C264" s="51"/>
      <c r="D264" s="51"/>
      <c r="E264" s="20"/>
      <c r="F264" s="20"/>
      <c r="G264" s="20"/>
      <c r="H264" s="20"/>
      <c r="I264" s="20"/>
      <c r="J264" s="20"/>
      <c r="K264" s="20"/>
      <c r="L264" s="67"/>
    </row>
    <row r="265" spans="1:12" ht="12.75" customHeight="1">
      <c r="A265" s="68"/>
      <c r="B265" s="20"/>
      <c r="C265" s="51"/>
      <c r="D265" s="51"/>
      <c r="E265" s="20"/>
      <c r="F265" s="20"/>
      <c r="G265" s="20"/>
      <c r="H265" s="20"/>
      <c r="I265" s="20"/>
      <c r="J265" s="20"/>
      <c r="K265" s="20"/>
      <c r="L265" s="67"/>
    </row>
    <row r="266" spans="1:12" ht="12.75" customHeight="1">
      <c r="A266" s="68"/>
      <c r="B266" s="20"/>
      <c r="C266" s="51"/>
      <c r="D266" s="51"/>
      <c r="E266" s="20"/>
      <c r="F266" s="20"/>
      <c r="G266" s="20"/>
      <c r="H266" s="20"/>
      <c r="I266" s="20"/>
      <c r="J266" s="20"/>
      <c r="K266" s="20"/>
      <c r="L266" s="67"/>
    </row>
    <row r="267" spans="1:12" ht="12.75" customHeight="1">
      <c r="A267" s="68"/>
      <c r="B267" s="20"/>
      <c r="C267" s="51"/>
      <c r="D267" s="51"/>
      <c r="E267" s="20"/>
      <c r="F267" s="20"/>
      <c r="G267" s="20"/>
      <c r="H267" s="20"/>
      <c r="I267" s="20"/>
      <c r="J267" s="20"/>
      <c r="K267" s="20"/>
      <c r="L267" s="67"/>
    </row>
    <row r="268" spans="1:12" ht="12.75" customHeight="1">
      <c r="A268" s="68"/>
      <c r="B268" s="20"/>
      <c r="C268" s="51"/>
      <c r="D268" s="51"/>
      <c r="E268" s="20"/>
      <c r="F268" s="20"/>
      <c r="G268" s="20"/>
      <c r="H268" s="20"/>
      <c r="I268" s="20"/>
      <c r="J268" s="20"/>
      <c r="K268" s="20"/>
      <c r="L268" s="67"/>
    </row>
    <row r="269" spans="1:12" ht="12.75" customHeight="1">
      <c r="A269" s="68"/>
      <c r="B269" s="20"/>
      <c r="C269" s="51"/>
      <c r="D269" s="51"/>
      <c r="E269" s="20"/>
      <c r="F269" s="20"/>
      <c r="G269" s="20"/>
      <c r="H269" s="20"/>
      <c r="I269" s="20"/>
      <c r="J269" s="20"/>
      <c r="K269" s="20"/>
      <c r="L269" s="67"/>
    </row>
    <row r="270" spans="1:12" ht="12.75" customHeight="1">
      <c r="A270" s="68"/>
      <c r="B270" s="20"/>
      <c r="C270" s="51"/>
      <c r="D270" s="51"/>
      <c r="E270" s="20"/>
      <c r="F270" s="20"/>
      <c r="G270" s="20"/>
      <c r="H270" s="20"/>
      <c r="I270" s="20"/>
      <c r="J270" s="20"/>
      <c r="K270" s="20"/>
      <c r="L270" s="67"/>
    </row>
    <row r="271" spans="1:12" ht="12.75" customHeight="1">
      <c r="A271" s="68"/>
      <c r="B271" s="20"/>
      <c r="C271" s="51"/>
      <c r="D271" s="51"/>
      <c r="E271" s="20"/>
      <c r="F271" s="20"/>
      <c r="G271" s="20"/>
      <c r="H271" s="20"/>
      <c r="I271" s="20"/>
      <c r="J271" s="20"/>
      <c r="K271" s="20"/>
      <c r="L271" s="67"/>
    </row>
    <row r="272" spans="1:12" ht="12.75" customHeight="1">
      <c r="A272" s="68"/>
      <c r="B272" s="20"/>
      <c r="C272" s="51"/>
      <c r="D272" s="51"/>
      <c r="E272" s="20"/>
      <c r="F272" s="20"/>
      <c r="G272" s="20"/>
      <c r="H272" s="20"/>
      <c r="I272" s="20"/>
      <c r="J272" s="20"/>
      <c r="K272" s="20"/>
      <c r="L272" s="67"/>
    </row>
    <row r="273" spans="1:12" ht="12.75" customHeight="1">
      <c r="A273" s="68"/>
      <c r="B273" s="20"/>
      <c r="C273" s="51"/>
      <c r="D273" s="51"/>
      <c r="E273" s="20"/>
      <c r="F273" s="20"/>
      <c r="G273" s="20"/>
      <c r="H273" s="20"/>
      <c r="I273" s="20"/>
      <c r="J273" s="20"/>
      <c r="K273" s="20"/>
      <c r="L273" s="67"/>
    </row>
    <row r="274" spans="1:12" ht="12.75" customHeight="1">
      <c r="A274" s="68"/>
      <c r="B274" s="20"/>
      <c r="C274" s="51"/>
      <c r="D274" s="51"/>
      <c r="E274" s="20"/>
      <c r="F274" s="20"/>
      <c r="G274" s="20"/>
      <c r="H274" s="20"/>
      <c r="I274" s="20"/>
      <c r="J274" s="20"/>
      <c r="K274" s="20"/>
      <c r="L274" s="67"/>
    </row>
    <row r="275" spans="1:12" ht="12.75" customHeight="1">
      <c r="A275" s="68"/>
      <c r="B275" s="20"/>
      <c r="C275" s="51"/>
      <c r="D275" s="51"/>
      <c r="E275" s="20"/>
      <c r="F275" s="20"/>
      <c r="G275" s="20"/>
      <c r="H275" s="20"/>
      <c r="I275" s="20"/>
      <c r="J275" s="20"/>
      <c r="K275" s="20"/>
      <c r="L275" s="67"/>
    </row>
    <row r="276" spans="1:12" ht="12.75" customHeight="1">
      <c r="A276" s="68"/>
      <c r="B276" s="20"/>
      <c r="C276" s="51"/>
      <c r="D276" s="51"/>
      <c r="E276" s="20"/>
      <c r="F276" s="20"/>
      <c r="G276" s="20"/>
      <c r="H276" s="20"/>
      <c r="I276" s="20"/>
      <c r="J276" s="20"/>
      <c r="K276" s="20"/>
      <c r="L276" s="67"/>
    </row>
    <row r="277" spans="1:12" ht="12.75" customHeight="1">
      <c r="A277" s="68"/>
      <c r="B277" s="20"/>
      <c r="C277" s="51"/>
      <c r="D277" s="51"/>
      <c r="E277" s="20"/>
      <c r="F277" s="20"/>
      <c r="G277" s="20"/>
      <c r="H277" s="20"/>
      <c r="I277" s="20"/>
      <c r="J277" s="20"/>
      <c r="K277" s="20"/>
      <c r="L277" s="67"/>
    </row>
    <row r="278" spans="1:12" ht="12.75" customHeight="1">
      <c r="A278" s="68"/>
      <c r="B278" s="20"/>
      <c r="C278" s="51"/>
      <c r="D278" s="51"/>
      <c r="E278" s="20"/>
      <c r="F278" s="20"/>
      <c r="G278" s="20"/>
      <c r="H278" s="20"/>
      <c r="I278" s="20"/>
      <c r="J278" s="20"/>
      <c r="K278" s="20"/>
      <c r="L278" s="67"/>
    </row>
    <row r="279" spans="1:12" ht="12.75" customHeight="1">
      <c r="A279" s="68"/>
      <c r="B279" s="20"/>
      <c r="C279" s="51"/>
      <c r="D279" s="51"/>
      <c r="E279" s="20"/>
      <c r="F279" s="20"/>
      <c r="G279" s="20"/>
      <c r="H279" s="20"/>
      <c r="I279" s="20"/>
      <c r="J279" s="20"/>
      <c r="K279" s="20"/>
      <c r="L279" s="67"/>
    </row>
    <row r="280" spans="1:12" ht="12.75" customHeight="1">
      <c r="A280" s="68"/>
      <c r="B280" s="20"/>
      <c r="C280" s="51"/>
      <c r="D280" s="51"/>
      <c r="E280" s="20"/>
      <c r="F280" s="20"/>
      <c r="G280" s="20"/>
      <c r="H280" s="20"/>
      <c r="I280" s="20"/>
      <c r="J280" s="20"/>
      <c r="K280" s="20"/>
      <c r="L280" s="67"/>
    </row>
    <row r="281" spans="1:12" ht="12.75" customHeight="1">
      <c r="A281" s="68"/>
      <c r="B281" s="20"/>
      <c r="C281" s="51"/>
      <c r="D281" s="51"/>
      <c r="E281" s="20"/>
      <c r="F281" s="20"/>
      <c r="G281" s="20"/>
      <c r="H281" s="20"/>
      <c r="I281" s="20"/>
      <c r="J281" s="20"/>
      <c r="K281" s="20"/>
      <c r="L281" s="67"/>
    </row>
    <row r="282" spans="1:12" ht="12.75" customHeight="1">
      <c r="A282" s="68"/>
      <c r="B282" s="20"/>
      <c r="C282" s="51"/>
      <c r="D282" s="51"/>
      <c r="E282" s="20"/>
      <c r="F282" s="20"/>
      <c r="G282" s="20"/>
      <c r="H282" s="20"/>
      <c r="I282" s="20"/>
      <c r="J282" s="20"/>
      <c r="K282" s="20"/>
      <c r="L282" s="67"/>
    </row>
    <row r="283" spans="1:12" ht="12.75" customHeight="1">
      <c r="A283" s="68"/>
      <c r="B283" s="20"/>
      <c r="C283" s="51"/>
      <c r="D283" s="51"/>
      <c r="E283" s="20"/>
      <c r="F283" s="20"/>
      <c r="G283" s="20"/>
      <c r="H283" s="20"/>
      <c r="I283" s="20"/>
      <c r="J283" s="20"/>
      <c r="K283" s="20"/>
      <c r="L283" s="67"/>
    </row>
    <row r="284" spans="1:12" ht="12.75" customHeight="1">
      <c r="A284" s="68"/>
      <c r="B284" s="20"/>
      <c r="C284" s="51"/>
      <c r="D284" s="51"/>
      <c r="E284" s="20"/>
      <c r="F284" s="20"/>
      <c r="G284" s="20"/>
      <c r="H284" s="20"/>
      <c r="I284" s="20"/>
      <c r="J284" s="20"/>
      <c r="K284" s="20"/>
      <c r="L284" s="67"/>
    </row>
    <row r="285" spans="1:12" ht="12.75" customHeight="1">
      <c r="A285" s="68"/>
      <c r="B285" s="20"/>
      <c r="C285" s="51"/>
      <c r="D285" s="51"/>
      <c r="E285" s="20"/>
      <c r="F285" s="20"/>
      <c r="G285" s="20"/>
      <c r="H285" s="20"/>
      <c r="I285" s="20"/>
      <c r="J285" s="20"/>
      <c r="K285" s="20"/>
      <c r="L285" s="67"/>
    </row>
    <row r="286" spans="1:12" ht="12.75" customHeight="1">
      <c r="A286" s="68"/>
      <c r="B286" s="20"/>
      <c r="C286" s="51"/>
      <c r="D286" s="51"/>
      <c r="E286" s="20"/>
      <c r="F286" s="20"/>
      <c r="G286" s="20"/>
      <c r="H286" s="20"/>
      <c r="I286" s="20"/>
      <c r="J286" s="20"/>
      <c r="K286" s="20"/>
      <c r="L286" s="67"/>
    </row>
    <row r="287" spans="1:12" ht="12.75" customHeight="1">
      <c r="A287" s="68"/>
      <c r="B287" s="20"/>
      <c r="C287" s="51"/>
      <c r="D287" s="51"/>
      <c r="E287" s="20"/>
      <c r="F287" s="20"/>
      <c r="G287" s="20"/>
      <c r="H287" s="20"/>
      <c r="I287" s="20"/>
      <c r="J287" s="20"/>
      <c r="K287" s="20"/>
      <c r="L287" s="67"/>
    </row>
    <row r="288" spans="1:12" ht="12.75" customHeight="1">
      <c r="A288" s="68"/>
      <c r="B288" s="20"/>
      <c r="C288" s="51"/>
      <c r="D288" s="51"/>
      <c r="E288" s="20"/>
      <c r="F288" s="20"/>
      <c r="G288" s="20"/>
      <c r="H288" s="20"/>
      <c r="I288" s="20"/>
      <c r="J288" s="20"/>
      <c r="K288" s="20"/>
      <c r="L288" s="67"/>
    </row>
    <row r="289" spans="1:12" ht="12.75" customHeight="1">
      <c r="A289" s="68"/>
      <c r="B289" s="20"/>
      <c r="C289" s="51"/>
      <c r="D289" s="51"/>
      <c r="E289" s="20"/>
      <c r="F289" s="20"/>
      <c r="G289" s="20"/>
      <c r="H289" s="20"/>
      <c r="I289" s="20"/>
      <c r="J289" s="20"/>
      <c r="K289" s="20"/>
      <c r="L289" s="67"/>
    </row>
    <row r="290" spans="1:12" ht="12.75" customHeight="1">
      <c r="A290" s="68"/>
      <c r="B290" s="20"/>
      <c r="C290" s="51"/>
      <c r="D290" s="51"/>
      <c r="E290" s="20"/>
      <c r="F290" s="20"/>
      <c r="G290" s="20"/>
      <c r="H290" s="20"/>
      <c r="I290" s="20"/>
      <c r="J290" s="20"/>
      <c r="K290" s="20"/>
      <c r="L290" s="67"/>
    </row>
    <row r="291" spans="1:12" ht="12.75" customHeight="1">
      <c r="A291" s="68"/>
      <c r="B291" s="20"/>
      <c r="C291" s="51"/>
      <c r="D291" s="51"/>
      <c r="E291" s="20"/>
      <c r="F291" s="20"/>
      <c r="G291" s="20"/>
      <c r="H291" s="20"/>
      <c r="I291" s="20"/>
      <c r="J291" s="20"/>
      <c r="K291" s="20"/>
      <c r="L291" s="67"/>
    </row>
    <row r="292" spans="1:12" ht="12.75" customHeight="1">
      <c r="A292" s="68"/>
      <c r="B292" s="20"/>
      <c r="C292" s="51"/>
      <c r="D292" s="51"/>
      <c r="E292" s="20"/>
      <c r="F292" s="20"/>
      <c r="G292" s="20"/>
      <c r="H292" s="20"/>
      <c r="I292" s="20"/>
      <c r="J292" s="20"/>
      <c r="K292" s="20"/>
      <c r="L292" s="67"/>
    </row>
    <row r="293" spans="1:12" ht="12.75" customHeight="1">
      <c r="A293" s="68"/>
      <c r="B293" s="20"/>
      <c r="C293" s="51"/>
      <c r="D293" s="51"/>
      <c r="E293" s="20"/>
      <c r="F293" s="20"/>
      <c r="G293" s="20"/>
      <c r="H293" s="20"/>
      <c r="I293" s="20"/>
      <c r="J293" s="20"/>
      <c r="K293" s="20"/>
      <c r="L293" s="67"/>
    </row>
    <row r="294" spans="1:12" ht="12.75" customHeight="1">
      <c r="A294" s="68"/>
      <c r="B294" s="20"/>
      <c r="C294" s="51"/>
      <c r="D294" s="51"/>
      <c r="E294" s="20"/>
      <c r="F294" s="20"/>
      <c r="G294" s="20"/>
      <c r="H294" s="20"/>
      <c r="I294" s="20"/>
      <c r="J294" s="20"/>
      <c r="K294" s="20"/>
      <c r="L294" s="67"/>
    </row>
    <row r="295" spans="1:12" ht="12.75" customHeight="1">
      <c r="A295" s="68"/>
      <c r="B295" s="20"/>
      <c r="C295" s="51"/>
      <c r="D295" s="51"/>
      <c r="E295" s="20"/>
      <c r="F295" s="20"/>
      <c r="G295" s="20"/>
      <c r="H295" s="20"/>
      <c r="I295" s="20"/>
      <c r="J295" s="20"/>
      <c r="K295" s="20"/>
      <c r="L295" s="67"/>
    </row>
    <row r="296" spans="1:12" ht="12.75" customHeight="1">
      <c r="A296" s="68"/>
      <c r="B296" s="20"/>
      <c r="C296" s="51"/>
      <c r="D296" s="51"/>
      <c r="E296" s="20"/>
      <c r="F296" s="20"/>
      <c r="G296" s="20"/>
      <c r="H296" s="20"/>
      <c r="I296" s="20"/>
      <c r="J296" s="20"/>
      <c r="K296" s="20"/>
      <c r="L296" s="67"/>
    </row>
    <row r="297" spans="1:12" ht="12.75" customHeight="1">
      <c r="A297" s="68"/>
      <c r="B297" s="20"/>
      <c r="C297" s="51"/>
      <c r="D297" s="51"/>
      <c r="E297" s="20"/>
      <c r="F297" s="20"/>
      <c r="G297" s="20"/>
      <c r="H297" s="20"/>
      <c r="I297" s="20"/>
      <c r="J297" s="20"/>
      <c r="K297" s="20"/>
      <c r="L297" s="67"/>
    </row>
    <row r="298" spans="1:12" ht="12.75" customHeight="1">
      <c r="A298" s="68"/>
      <c r="B298" s="20"/>
      <c r="C298" s="51"/>
      <c r="D298" s="51"/>
      <c r="E298" s="20"/>
      <c r="F298" s="20"/>
      <c r="G298" s="20"/>
      <c r="H298" s="20"/>
      <c r="I298" s="20"/>
      <c r="J298" s="20"/>
      <c r="K298" s="20"/>
      <c r="L298" s="67"/>
    </row>
    <row r="299" spans="1:12" ht="12.75" customHeight="1">
      <c r="A299" s="68"/>
      <c r="B299" s="20"/>
      <c r="C299" s="51"/>
      <c r="D299" s="51"/>
      <c r="E299" s="20"/>
      <c r="F299" s="20"/>
      <c r="G299" s="20"/>
      <c r="H299" s="20"/>
      <c r="I299" s="20"/>
      <c r="J299" s="20"/>
      <c r="K299" s="20"/>
      <c r="L299" s="67"/>
    </row>
    <row r="300" spans="1:12" ht="12.75" customHeight="1">
      <c r="A300" s="68"/>
      <c r="B300" s="20"/>
      <c r="C300" s="51"/>
      <c r="D300" s="51"/>
      <c r="E300" s="20"/>
      <c r="F300" s="20"/>
      <c r="G300" s="20"/>
      <c r="H300" s="20"/>
      <c r="I300" s="20"/>
      <c r="J300" s="20"/>
      <c r="K300" s="20"/>
      <c r="L300" s="67"/>
    </row>
    <row r="301" spans="1:12" ht="12.75" customHeight="1">
      <c r="A301" s="68"/>
      <c r="B301" s="20"/>
      <c r="C301" s="51"/>
      <c r="D301" s="51"/>
      <c r="E301" s="20"/>
      <c r="F301" s="20"/>
      <c r="G301" s="20"/>
      <c r="H301" s="20"/>
      <c r="I301" s="20"/>
      <c r="J301" s="20"/>
      <c r="K301" s="20"/>
      <c r="L301" s="67"/>
    </row>
    <row r="302" spans="1:12" ht="12.75" customHeight="1">
      <c r="A302" s="68"/>
      <c r="B302" s="20"/>
      <c r="C302" s="51"/>
      <c r="D302" s="51"/>
      <c r="E302" s="20"/>
      <c r="F302" s="20"/>
      <c r="G302" s="20"/>
      <c r="H302" s="20"/>
      <c r="I302" s="20"/>
      <c r="J302" s="20"/>
      <c r="K302" s="20"/>
      <c r="L302" s="67"/>
    </row>
    <row r="303" spans="1:12" ht="12.75" customHeight="1">
      <c r="A303" s="68"/>
      <c r="B303" s="20"/>
      <c r="C303" s="51"/>
      <c r="D303" s="51"/>
      <c r="E303" s="20"/>
      <c r="F303" s="20"/>
      <c r="G303" s="20"/>
      <c r="H303" s="20"/>
      <c r="I303" s="20"/>
      <c r="J303" s="20"/>
      <c r="K303" s="20"/>
      <c r="L303" s="67"/>
    </row>
    <row r="304" spans="1:12" ht="12.75" customHeight="1">
      <c r="A304" s="68"/>
      <c r="B304" s="20"/>
      <c r="C304" s="51"/>
      <c r="D304" s="51"/>
      <c r="E304" s="20"/>
      <c r="F304" s="20"/>
      <c r="G304" s="20"/>
      <c r="H304" s="20"/>
      <c r="I304" s="20"/>
      <c r="J304" s="20"/>
      <c r="K304" s="20"/>
      <c r="L304" s="67"/>
    </row>
    <row r="305" spans="1:12" ht="12.75" customHeight="1">
      <c r="A305" s="68"/>
      <c r="B305" s="20"/>
      <c r="C305" s="51"/>
      <c r="D305" s="51"/>
      <c r="E305" s="20"/>
      <c r="F305" s="20"/>
      <c r="G305" s="20"/>
      <c r="H305" s="20"/>
      <c r="I305" s="20"/>
      <c r="J305" s="20"/>
      <c r="K305" s="20"/>
      <c r="L305" s="67"/>
    </row>
    <row r="306" spans="1:12" ht="12.75" customHeight="1">
      <c r="A306" s="68"/>
      <c r="B306" s="20"/>
      <c r="C306" s="51"/>
      <c r="D306" s="51"/>
      <c r="E306" s="20"/>
      <c r="F306" s="20"/>
      <c r="G306" s="20"/>
      <c r="H306" s="20"/>
      <c r="I306" s="20"/>
      <c r="J306" s="20"/>
      <c r="K306" s="20"/>
      <c r="L306" s="67"/>
    </row>
    <row r="307" spans="1:12" ht="12.75" customHeight="1">
      <c r="A307" s="68"/>
      <c r="B307" s="20"/>
      <c r="C307" s="51"/>
      <c r="D307" s="51"/>
      <c r="E307" s="20"/>
      <c r="F307" s="20"/>
      <c r="G307" s="20"/>
      <c r="H307" s="20"/>
      <c r="I307" s="20"/>
      <c r="J307" s="20"/>
      <c r="K307" s="20"/>
      <c r="L307" s="67"/>
    </row>
    <row r="308" spans="1:12" ht="12.75" customHeight="1">
      <c r="A308" s="68"/>
      <c r="B308" s="20"/>
      <c r="C308" s="51"/>
      <c r="D308" s="51"/>
      <c r="E308" s="20"/>
      <c r="F308" s="20"/>
      <c r="G308" s="20"/>
      <c r="H308" s="20"/>
      <c r="I308" s="20"/>
      <c r="J308" s="20"/>
      <c r="K308" s="20"/>
      <c r="L308" s="67"/>
    </row>
    <row r="309" spans="1:12" ht="12.75" customHeight="1">
      <c r="A309" s="68"/>
      <c r="B309" s="20"/>
      <c r="C309" s="51"/>
      <c r="D309" s="51"/>
      <c r="E309" s="20"/>
      <c r="F309" s="20"/>
      <c r="G309" s="20"/>
      <c r="H309" s="20"/>
      <c r="I309" s="20"/>
      <c r="J309" s="20"/>
      <c r="K309" s="20"/>
      <c r="L309" s="67"/>
    </row>
    <row r="310" spans="1:12" ht="12.75" customHeight="1">
      <c r="A310" s="68"/>
      <c r="B310" s="20"/>
      <c r="C310" s="51"/>
      <c r="D310" s="51"/>
      <c r="E310" s="20"/>
      <c r="F310" s="20"/>
      <c r="G310" s="20"/>
      <c r="H310" s="20"/>
      <c r="I310" s="20"/>
      <c r="J310" s="20"/>
      <c r="K310" s="20"/>
      <c r="L310" s="67"/>
    </row>
    <row r="311" spans="1:12" ht="12.75" customHeight="1">
      <c r="A311" s="68"/>
      <c r="B311" s="20"/>
      <c r="C311" s="51"/>
      <c r="D311" s="51"/>
      <c r="E311" s="20"/>
      <c r="F311" s="20"/>
      <c r="G311" s="20"/>
      <c r="H311" s="20"/>
      <c r="I311" s="20"/>
      <c r="J311" s="20"/>
      <c r="K311" s="20"/>
      <c r="L311" s="67"/>
    </row>
    <row r="312" spans="1:12" ht="12.75" customHeight="1">
      <c r="A312" s="68"/>
      <c r="B312" s="20"/>
      <c r="C312" s="51"/>
      <c r="D312" s="51"/>
      <c r="E312" s="20"/>
      <c r="F312" s="20"/>
      <c r="G312" s="20"/>
      <c r="H312" s="20"/>
      <c r="I312" s="20"/>
      <c r="J312" s="20"/>
      <c r="K312" s="20"/>
      <c r="L312" s="67"/>
    </row>
    <row r="313" spans="1:12" ht="12.75" customHeight="1">
      <c r="A313" s="68"/>
      <c r="B313" s="20"/>
      <c r="C313" s="51"/>
      <c r="D313" s="51"/>
      <c r="E313" s="20"/>
      <c r="F313" s="20"/>
      <c r="G313" s="20"/>
      <c r="H313" s="20"/>
      <c r="I313" s="20"/>
      <c r="J313" s="20"/>
      <c r="K313" s="20"/>
      <c r="L313" s="67"/>
    </row>
    <row r="314" spans="1:12" ht="12.75" customHeight="1">
      <c r="A314" s="68"/>
      <c r="B314" s="20"/>
      <c r="C314" s="51"/>
      <c r="D314" s="51"/>
      <c r="E314" s="20"/>
      <c r="F314" s="20"/>
      <c r="G314" s="20"/>
      <c r="H314" s="20"/>
      <c r="I314" s="20"/>
      <c r="J314" s="20"/>
      <c r="K314" s="20"/>
      <c r="L314" s="67"/>
    </row>
    <row r="315" spans="1:12" ht="12.75" customHeight="1">
      <c r="A315" s="68"/>
      <c r="B315" s="20"/>
      <c r="C315" s="51"/>
      <c r="D315" s="51"/>
      <c r="E315" s="20"/>
      <c r="F315" s="20"/>
      <c r="G315" s="20"/>
      <c r="H315" s="20"/>
      <c r="I315" s="20"/>
      <c r="J315" s="20"/>
      <c r="K315" s="20"/>
      <c r="L315" s="67"/>
    </row>
    <row r="316" spans="1:12" ht="12.75" customHeight="1">
      <c r="A316" s="68"/>
      <c r="B316" s="20"/>
      <c r="C316" s="51"/>
      <c r="D316" s="51"/>
      <c r="E316" s="20"/>
      <c r="F316" s="20"/>
      <c r="G316" s="20"/>
      <c r="H316" s="20"/>
      <c r="I316" s="20"/>
      <c r="J316" s="20"/>
      <c r="K316" s="20"/>
      <c r="L316" s="67"/>
    </row>
    <row r="317" spans="1:12" ht="12.75" customHeight="1">
      <c r="A317" s="68"/>
      <c r="B317" s="20"/>
      <c r="C317" s="51"/>
      <c r="D317" s="51"/>
      <c r="E317" s="20"/>
      <c r="F317" s="20"/>
      <c r="G317" s="20"/>
      <c r="H317" s="20"/>
      <c r="I317" s="20"/>
      <c r="J317" s="20"/>
      <c r="K317" s="20"/>
      <c r="L317" s="67"/>
    </row>
    <row r="318" spans="1:12" ht="12.75" customHeight="1">
      <c r="A318" s="68"/>
      <c r="B318" s="20"/>
      <c r="C318" s="51"/>
      <c r="D318" s="51"/>
      <c r="E318" s="20"/>
      <c r="F318" s="20"/>
      <c r="G318" s="20"/>
      <c r="H318" s="20"/>
      <c r="I318" s="20"/>
      <c r="J318" s="20"/>
      <c r="K318" s="20"/>
      <c r="L318" s="67"/>
    </row>
    <row r="319" spans="1:12" ht="12.75" customHeight="1">
      <c r="A319" s="68"/>
      <c r="B319" s="20"/>
      <c r="C319" s="51"/>
      <c r="D319" s="51"/>
      <c r="E319" s="20"/>
      <c r="F319" s="20"/>
      <c r="G319" s="20"/>
      <c r="H319" s="20"/>
      <c r="I319" s="20"/>
      <c r="J319" s="20"/>
      <c r="K319" s="20"/>
      <c r="L319" s="67"/>
    </row>
    <row r="320" spans="1:12" ht="12.75" customHeight="1">
      <c r="A320" s="68"/>
      <c r="B320" s="20"/>
      <c r="C320" s="51"/>
      <c r="D320" s="51"/>
      <c r="E320" s="20"/>
      <c r="F320" s="20"/>
      <c r="G320" s="20"/>
      <c r="H320" s="20"/>
      <c r="I320" s="20"/>
      <c r="J320" s="20"/>
      <c r="K320" s="20"/>
      <c r="L320" s="67"/>
    </row>
    <row r="321" spans="1:12" ht="12.75" customHeight="1">
      <c r="A321" s="68"/>
      <c r="B321" s="20"/>
      <c r="C321" s="51"/>
      <c r="D321" s="51"/>
      <c r="E321" s="20"/>
      <c r="F321" s="20"/>
      <c r="G321" s="20"/>
      <c r="H321" s="20"/>
      <c r="I321" s="20"/>
      <c r="J321" s="20"/>
      <c r="K321" s="20"/>
      <c r="L321" s="67"/>
    </row>
    <row r="322" spans="1:12" ht="12.75" customHeight="1">
      <c r="A322" s="68"/>
      <c r="B322" s="20"/>
      <c r="C322" s="51"/>
      <c r="D322" s="51"/>
      <c r="E322" s="20"/>
      <c r="F322" s="20"/>
      <c r="G322" s="20"/>
      <c r="H322" s="20"/>
      <c r="I322" s="20"/>
      <c r="J322" s="20"/>
      <c r="K322" s="20"/>
      <c r="L322" s="67"/>
    </row>
    <row r="323" spans="1:12" ht="12.75" customHeight="1">
      <c r="A323" s="68"/>
      <c r="B323" s="20"/>
      <c r="C323" s="51"/>
      <c r="D323" s="51"/>
      <c r="E323" s="20"/>
      <c r="F323" s="20"/>
      <c r="G323" s="20"/>
      <c r="H323" s="20"/>
      <c r="I323" s="20"/>
      <c r="J323" s="20"/>
      <c r="K323" s="20"/>
      <c r="L323" s="67"/>
    </row>
    <row r="324" spans="1:12" ht="12.75" customHeight="1">
      <c r="A324" s="68"/>
      <c r="B324" s="20"/>
      <c r="C324" s="51"/>
      <c r="D324" s="51"/>
      <c r="E324" s="20"/>
      <c r="F324" s="20"/>
      <c r="G324" s="20"/>
      <c r="H324" s="20"/>
      <c r="I324" s="20"/>
      <c r="J324" s="20"/>
      <c r="K324" s="20"/>
      <c r="L324" s="67"/>
    </row>
    <row r="325" spans="1:12" ht="12.75" customHeight="1">
      <c r="A325" s="68"/>
      <c r="B325" s="20"/>
      <c r="C325" s="51"/>
      <c r="D325" s="51"/>
      <c r="E325" s="20"/>
      <c r="F325" s="20"/>
      <c r="G325" s="20"/>
      <c r="H325" s="20"/>
      <c r="I325" s="20"/>
      <c r="J325" s="20"/>
      <c r="K325" s="20"/>
      <c r="L325" s="67"/>
    </row>
    <row r="326" spans="1:12" ht="12.75" customHeight="1">
      <c r="A326" s="68"/>
      <c r="B326" s="20"/>
      <c r="C326" s="51"/>
      <c r="D326" s="51"/>
      <c r="E326" s="20"/>
      <c r="F326" s="20"/>
      <c r="G326" s="20"/>
      <c r="H326" s="20"/>
      <c r="I326" s="20"/>
      <c r="J326" s="20"/>
      <c r="K326" s="20"/>
      <c r="L326" s="67"/>
    </row>
    <row r="327" spans="1:12" ht="12.75" customHeight="1">
      <c r="A327" s="68"/>
      <c r="B327" s="20"/>
      <c r="C327" s="51"/>
      <c r="D327" s="51"/>
      <c r="E327" s="20"/>
      <c r="F327" s="20"/>
      <c r="G327" s="20"/>
      <c r="H327" s="20"/>
      <c r="I327" s="20"/>
      <c r="J327" s="20"/>
      <c r="K327" s="20"/>
      <c r="L327" s="67"/>
    </row>
    <row r="328" spans="1:12" ht="12.75" customHeight="1">
      <c r="A328" s="68"/>
      <c r="B328" s="20"/>
      <c r="C328" s="51"/>
      <c r="D328" s="51"/>
      <c r="E328" s="20"/>
      <c r="F328" s="20"/>
      <c r="G328" s="20"/>
      <c r="H328" s="20"/>
      <c r="I328" s="20"/>
      <c r="J328" s="20"/>
      <c r="K328" s="20"/>
      <c r="L328" s="67"/>
    </row>
    <row r="329" spans="1:12" ht="12.75" customHeight="1">
      <c r="A329" s="68"/>
      <c r="B329" s="20"/>
      <c r="C329" s="51"/>
      <c r="D329" s="51"/>
      <c r="E329" s="20"/>
      <c r="F329" s="20"/>
      <c r="G329" s="20"/>
      <c r="H329" s="20"/>
      <c r="I329" s="20"/>
      <c r="J329" s="20"/>
      <c r="K329" s="20"/>
      <c r="L329" s="67"/>
    </row>
    <row r="330" spans="1:12" ht="12.75" customHeight="1">
      <c r="A330" s="68"/>
      <c r="B330" s="20"/>
      <c r="C330" s="51"/>
      <c r="D330" s="51"/>
      <c r="E330" s="20"/>
      <c r="F330" s="20"/>
      <c r="G330" s="20"/>
      <c r="H330" s="20"/>
      <c r="I330" s="20"/>
      <c r="J330" s="20"/>
      <c r="K330" s="20"/>
      <c r="L330" s="67"/>
    </row>
    <row r="331" spans="1:12" ht="12.75" customHeight="1">
      <c r="A331" s="68"/>
      <c r="B331" s="20"/>
      <c r="C331" s="51"/>
      <c r="D331" s="51"/>
      <c r="E331" s="20"/>
      <c r="F331" s="20"/>
      <c r="G331" s="20"/>
      <c r="H331" s="20"/>
      <c r="I331" s="20"/>
      <c r="J331" s="20"/>
      <c r="K331" s="20"/>
      <c r="L331" s="67"/>
    </row>
    <row r="332" spans="1:12" ht="12.75" customHeight="1">
      <c r="A332" s="68"/>
      <c r="B332" s="20"/>
      <c r="C332" s="51"/>
      <c r="D332" s="51"/>
      <c r="E332" s="20"/>
      <c r="F332" s="20"/>
      <c r="G332" s="20"/>
      <c r="H332" s="20"/>
      <c r="I332" s="20"/>
      <c r="J332" s="20"/>
      <c r="K332" s="20"/>
      <c r="L332" s="67"/>
    </row>
    <row r="333" spans="1:12" ht="12.75" customHeight="1">
      <c r="A333" s="68"/>
      <c r="B333" s="20"/>
      <c r="C333" s="51"/>
      <c r="D333" s="51"/>
      <c r="E333" s="20"/>
      <c r="F333" s="20"/>
      <c r="G333" s="20"/>
      <c r="H333" s="20"/>
      <c r="I333" s="20"/>
      <c r="J333" s="20"/>
      <c r="K333" s="20"/>
      <c r="L333" s="67"/>
    </row>
    <row r="334" spans="1:12" ht="12.75" customHeight="1">
      <c r="A334" s="68"/>
      <c r="B334" s="20"/>
      <c r="C334" s="51"/>
      <c r="D334" s="51"/>
      <c r="E334" s="20"/>
      <c r="F334" s="20"/>
      <c r="G334" s="20"/>
      <c r="H334" s="20"/>
      <c r="I334" s="20"/>
      <c r="J334" s="20"/>
      <c r="K334" s="20"/>
      <c r="L334" s="67"/>
    </row>
    <row r="335" spans="1:12" ht="12.75" customHeight="1">
      <c r="A335" s="68"/>
      <c r="B335" s="20"/>
      <c r="C335" s="51"/>
      <c r="D335" s="51"/>
      <c r="E335" s="20"/>
      <c r="F335" s="20"/>
      <c r="G335" s="20"/>
      <c r="H335" s="20"/>
      <c r="I335" s="20"/>
      <c r="J335" s="20"/>
      <c r="K335" s="20"/>
      <c r="L335" s="67"/>
    </row>
    <row r="336" spans="1:12" ht="12.75" customHeight="1">
      <c r="A336" s="68"/>
      <c r="B336" s="20"/>
      <c r="C336" s="51"/>
      <c r="D336" s="51"/>
      <c r="E336" s="20"/>
      <c r="F336" s="20"/>
      <c r="G336" s="20"/>
      <c r="H336" s="20"/>
      <c r="I336" s="20"/>
      <c r="J336" s="20"/>
      <c r="K336" s="20"/>
      <c r="L336" s="67"/>
    </row>
    <row r="337" spans="1:12" ht="12.75" customHeight="1">
      <c r="A337" s="68"/>
      <c r="B337" s="20"/>
      <c r="C337" s="51"/>
      <c r="D337" s="51"/>
      <c r="E337" s="20"/>
      <c r="F337" s="20"/>
      <c r="G337" s="20"/>
      <c r="H337" s="20"/>
      <c r="I337" s="20"/>
      <c r="J337" s="20"/>
      <c r="K337" s="20"/>
      <c r="L337" s="67"/>
    </row>
    <row r="338" spans="1:12" ht="12.75" customHeight="1">
      <c r="A338" s="68"/>
      <c r="B338" s="20"/>
      <c r="C338" s="51"/>
      <c r="D338" s="51"/>
      <c r="E338" s="20"/>
      <c r="F338" s="20"/>
      <c r="G338" s="20"/>
      <c r="H338" s="20"/>
      <c r="I338" s="20"/>
      <c r="J338" s="20"/>
      <c r="K338" s="20"/>
      <c r="L338" s="67"/>
    </row>
    <row r="339" spans="1:12" ht="12.75" customHeight="1">
      <c r="A339" s="68"/>
      <c r="B339" s="20"/>
      <c r="C339" s="51"/>
      <c r="D339" s="51"/>
      <c r="E339" s="20"/>
      <c r="F339" s="20"/>
      <c r="G339" s="20"/>
      <c r="H339" s="20"/>
      <c r="I339" s="20"/>
      <c r="J339" s="20"/>
      <c r="K339" s="20"/>
      <c r="L339" s="67"/>
    </row>
    <row r="340" spans="1:12" ht="12.75" customHeight="1">
      <c r="A340" s="68"/>
      <c r="B340" s="20"/>
      <c r="C340" s="51"/>
      <c r="D340" s="51"/>
      <c r="E340" s="20"/>
      <c r="F340" s="20"/>
      <c r="G340" s="20"/>
      <c r="H340" s="20"/>
      <c r="I340" s="20"/>
      <c r="J340" s="20"/>
      <c r="K340" s="20"/>
      <c r="L340" s="67"/>
    </row>
    <row r="341" spans="1:12" ht="12.75" customHeight="1">
      <c r="A341" s="68"/>
      <c r="B341" s="20"/>
      <c r="C341" s="51"/>
      <c r="D341" s="51"/>
      <c r="E341" s="20"/>
      <c r="F341" s="20"/>
      <c r="G341" s="20"/>
      <c r="H341" s="20"/>
      <c r="I341" s="20"/>
      <c r="J341" s="20"/>
      <c r="K341" s="20"/>
      <c r="L341" s="67"/>
    </row>
    <row r="342" spans="1:12" ht="12.75" customHeight="1">
      <c r="A342" s="68"/>
      <c r="B342" s="20"/>
      <c r="C342" s="51"/>
      <c r="D342" s="51"/>
      <c r="E342" s="20"/>
      <c r="F342" s="20"/>
      <c r="G342" s="20"/>
      <c r="H342" s="20"/>
      <c r="I342" s="20"/>
      <c r="J342" s="20"/>
      <c r="K342" s="20"/>
      <c r="L342" s="67"/>
    </row>
    <row r="343" spans="1:12" ht="12.75" customHeight="1">
      <c r="A343" s="68"/>
      <c r="B343" s="20"/>
      <c r="C343" s="51"/>
      <c r="D343" s="51"/>
      <c r="E343" s="20"/>
      <c r="F343" s="20"/>
      <c r="G343" s="20"/>
      <c r="H343" s="20"/>
      <c r="I343" s="20"/>
      <c r="J343" s="20"/>
      <c r="K343" s="20"/>
      <c r="L343" s="67"/>
    </row>
    <row r="344" spans="1:12" ht="12.75" customHeight="1">
      <c r="A344" s="68"/>
      <c r="B344" s="20"/>
      <c r="C344" s="51"/>
      <c r="D344" s="51"/>
      <c r="E344" s="20"/>
      <c r="F344" s="20"/>
      <c r="G344" s="20"/>
      <c r="H344" s="20"/>
      <c r="I344" s="20"/>
      <c r="J344" s="20"/>
      <c r="K344" s="20"/>
      <c r="L344" s="67"/>
    </row>
    <row r="345" spans="1:12" ht="12.75" customHeight="1">
      <c r="A345" s="68"/>
      <c r="B345" s="20"/>
      <c r="C345" s="51"/>
      <c r="D345" s="51"/>
      <c r="E345" s="20"/>
      <c r="F345" s="20"/>
      <c r="G345" s="20"/>
      <c r="H345" s="20"/>
      <c r="I345" s="20"/>
      <c r="J345" s="20"/>
      <c r="K345" s="20"/>
      <c r="L345" s="67"/>
    </row>
    <row r="346" spans="1:12" ht="12.75" customHeight="1">
      <c r="A346" s="68"/>
      <c r="B346" s="20"/>
      <c r="C346" s="51"/>
      <c r="D346" s="51"/>
      <c r="E346" s="20"/>
      <c r="F346" s="20"/>
      <c r="G346" s="20"/>
      <c r="H346" s="20"/>
      <c r="I346" s="20"/>
      <c r="J346" s="20"/>
      <c r="K346" s="20"/>
      <c r="L346" s="67"/>
    </row>
    <row r="347" spans="1:12" ht="12.75" customHeight="1">
      <c r="A347" s="68"/>
      <c r="B347" s="20"/>
      <c r="C347" s="51"/>
      <c r="D347" s="51"/>
      <c r="E347" s="20"/>
      <c r="F347" s="20"/>
      <c r="G347" s="20"/>
      <c r="H347" s="20"/>
      <c r="I347" s="20"/>
      <c r="J347" s="20"/>
      <c r="K347" s="20"/>
      <c r="L347" s="67"/>
    </row>
    <row r="348" spans="1:12" ht="12.75" customHeight="1">
      <c r="A348" s="68"/>
      <c r="B348" s="20"/>
      <c r="C348" s="51"/>
      <c r="D348" s="51"/>
      <c r="E348" s="20"/>
      <c r="F348" s="20"/>
      <c r="G348" s="20"/>
      <c r="H348" s="20"/>
      <c r="I348" s="20"/>
      <c r="J348" s="20"/>
      <c r="K348" s="20"/>
      <c r="L348" s="67"/>
    </row>
    <row r="349" spans="1:12" ht="12.75" customHeight="1">
      <c r="A349" s="68"/>
      <c r="B349" s="20"/>
      <c r="C349" s="51"/>
      <c r="D349" s="51"/>
      <c r="E349" s="20"/>
      <c r="F349" s="20"/>
      <c r="G349" s="20"/>
      <c r="H349" s="20"/>
      <c r="I349" s="20"/>
      <c r="J349" s="20"/>
      <c r="K349" s="20"/>
      <c r="L349" s="67"/>
    </row>
    <row r="350" spans="1:12" ht="12.75" customHeight="1">
      <c r="A350" s="68"/>
      <c r="B350" s="20"/>
      <c r="C350" s="51"/>
      <c r="D350" s="51"/>
      <c r="E350" s="20"/>
      <c r="F350" s="20"/>
      <c r="G350" s="20"/>
      <c r="H350" s="20"/>
      <c r="I350" s="20"/>
      <c r="J350" s="20"/>
      <c r="K350" s="20"/>
      <c r="L350" s="67"/>
    </row>
    <row r="351" spans="1:12" ht="12.75" customHeight="1">
      <c r="A351" s="68"/>
      <c r="B351" s="20"/>
      <c r="C351" s="51"/>
      <c r="D351" s="51"/>
      <c r="E351" s="20"/>
      <c r="F351" s="20"/>
      <c r="G351" s="20"/>
      <c r="H351" s="20"/>
      <c r="I351" s="20"/>
      <c r="J351" s="20"/>
      <c r="K351" s="20"/>
      <c r="L351" s="67"/>
    </row>
    <row r="352" spans="1:12" ht="12.75" customHeight="1">
      <c r="A352" s="68"/>
      <c r="B352" s="20"/>
      <c r="C352" s="51"/>
      <c r="D352" s="51"/>
      <c r="E352" s="20"/>
      <c r="F352" s="20"/>
      <c r="G352" s="20"/>
      <c r="H352" s="20"/>
      <c r="I352" s="20"/>
      <c r="J352" s="20"/>
      <c r="K352" s="20"/>
      <c r="L352" s="67"/>
    </row>
    <row r="353" spans="1:12" ht="12.75" customHeight="1">
      <c r="A353" s="68"/>
      <c r="B353" s="20"/>
      <c r="C353" s="51"/>
      <c r="D353" s="51"/>
      <c r="E353" s="20"/>
      <c r="F353" s="20"/>
      <c r="G353" s="20"/>
      <c r="H353" s="20"/>
      <c r="I353" s="20"/>
      <c r="J353" s="20"/>
      <c r="K353" s="20"/>
      <c r="L353" s="67"/>
    </row>
    <row r="354" spans="1:12" ht="12.75" customHeight="1">
      <c r="A354" s="68"/>
      <c r="B354" s="20"/>
      <c r="C354" s="51"/>
      <c r="D354" s="51"/>
      <c r="E354" s="20"/>
      <c r="F354" s="20"/>
      <c r="G354" s="20"/>
      <c r="H354" s="20"/>
      <c r="I354" s="20"/>
      <c r="J354" s="20"/>
      <c r="K354" s="20"/>
      <c r="L354" s="67"/>
    </row>
    <row r="355" spans="1:12" ht="12.75" customHeight="1">
      <c r="A355" s="68"/>
      <c r="B355" s="20"/>
      <c r="C355" s="51"/>
      <c r="D355" s="51"/>
      <c r="E355" s="20"/>
      <c r="F355" s="20"/>
      <c r="G355" s="20"/>
      <c r="H355" s="20"/>
      <c r="I355" s="20"/>
      <c r="J355" s="20"/>
      <c r="K355" s="20"/>
      <c r="L355" s="67"/>
    </row>
    <row r="356" spans="1:12" ht="12.75" customHeight="1">
      <c r="A356" s="68"/>
      <c r="B356" s="20"/>
      <c r="C356" s="51"/>
      <c r="D356" s="51"/>
      <c r="E356" s="20"/>
      <c r="F356" s="20"/>
      <c r="G356" s="20"/>
      <c r="H356" s="20"/>
      <c r="I356" s="20"/>
      <c r="J356" s="20"/>
      <c r="K356" s="20"/>
      <c r="L356" s="67"/>
    </row>
    <row r="357" spans="1:12" ht="12.75" customHeight="1">
      <c r="A357" s="68"/>
      <c r="B357" s="20"/>
      <c r="C357" s="51"/>
      <c r="D357" s="51"/>
      <c r="E357" s="20"/>
      <c r="F357" s="20"/>
      <c r="G357" s="20"/>
      <c r="H357" s="20"/>
      <c r="I357" s="20"/>
      <c r="J357" s="20"/>
      <c r="K357" s="20"/>
      <c r="L357" s="67"/>
    </row>
    <row r="358" spans="1:12" ht="12.75" customHeight="1">
      <c r="A358" s="68"/>
      <c r="B358" s="20"/>
      <c r="C358" s="51"/>
      <c r="D358" s="51"/>
      <c r="E358" s="20"/>
      <c r="F358" s="20"/>
      <c r="G358" s="20"/>
      <c r="H358" s="20"/>
      <c r="I358" s="20"/>
      <c r="J358" s="20"/>
      <c r="K358" s="20"/>
      <c r="L358" s="67"/>
    </row>
    <row r="359" spans="1:12" ht="12.75" customHeight="1">
      <c r="A359" s="68"/>
      <c r="B359" s="20"/>
      <c r="C359" s="51"/>
      <c r="D359" s="51"/>
      <c r="E359" s="20"/>
      <c r="F359" s="20"/>
      <c r="G359" s="20"/>
      <c r="H359" s="20"/>
      <c r="I359" s="20"/>
      <c r="J359" s="20"/>
      <c r="K359" s="20"/>
      <c r="L359" s="67"/>
    </row>
    <row r="360" spans="1:12" ht="12.75" customHeight="1">
      <c r="A360" s="68"/>
      <c r="B360" s="20"/>
      <c r="C360" s="51"/>
      <c r="D360" s="51"/>
      <c r="E360" s="20"/>
      <c r="F360" s="20"/>
      <c r="G360" s="20"/>
      <c r="H360" s="20"/>
      <c r="I360" s="20"/>
      <c r="J360" s="20"/>
      <c r="K360" s="20"/>
      <c r="L360" s="67"/>
    </row>
    <row r="361" spans="1:12" ht="12.75" customHeight="1">
      <c r="A361" s="68"/>
      <c r="B361" s="20"/>
      <c r="C361" s="51"/>
      <c r="D361" s="51"/>
      <c r="E361" s="20"/>
      <c r="F361" s="20"/>
      <c r="G361" s="20"/>
      <c r="H361" s="20"/>
      <c r="I361" s="20"/>
      <c r="J361" s="20"/>
      <c r="K361" s="20"/>
      <c r="L361" s="67"/>
    </row>
    <row r="362" spans="1:12" ht="12.75" customHeight="1">
      <c r="A362" s="68"/>
      <c r="B362" s="20"/>
      <c r="C362" s="51"/>
      <c r="D362" s="51"/>
      <c r="E362" s="20"/>
      <c r="F362" s="20"/>
      <c r="G362" s="20"/>
      <c r="H362" s="20"/>
      <c r="I362" s="20"/>
      <c r="J362" s="20"/>
      <c r="K362" s="20"/>
      <c r="L362" s="67"/>
    </row>
    <row r="363" spans="1:12" ht="12.75" customHeight="1">
      <c r="A363" s="68"/>
      <c r="B363" s="20"/>
      <c r="C363" s="51"/>
      <c r="D363" s="51"/>
      <c r="E363" s="20"/>
      <c r="F363" s="20"/>
      <c r="G363" s="20"/>
      <c r="H363" s="20"/>
      <c r="I363" s="20"/>
      <c r="J363" s="20"/>
      <c r="K363" s="20"/>
      <c r="L363" s="67"/>
    </row>
    <row r="364" spans="1:12" ht="12.75" customHeight="1">
      <c r="A364" s="68"/>
      <c r="B364" s="20"/>
      <c r="C364" s="51"/>
      <c r="D364" s="51"/>
      <c r="E364" s="20"/>
      <c r="F364" s="20"/>
      <c r="G364" s="20"/>
      <c r="H364" s="20"/>
      <c r="I364" s="20"/>
      <c r="J364" s="20"/>
      <c r="K364" s="20"/>
      <c r="L364" s="67"/>
    </row>
    <row r="365" spans="1:12" ht="12.75" customHeight="1">
      <c r="A365" s="68"/>
      <c r="B365" s="20"/>
      <c r="C365" s="51"/>
      <c r="D365" s="51"/>
      <c r="E365" s="20"/>
      <c r="F365" s="20"/>
      <c r="G365" s="20"/>
      <c r="H365" s="20"/>
      <c r="I365" s="20"/>
      <c r="J365" s="20"/>
      <c r="K365" s="20"/>
      <c r="L365" s="67"/>
    </row>
    <row r="366" spans="1:12" ht="12.75" customHeight="1">
      <c r="A366" s="68"/>
      <c r="B366" s="20"/>
      <c r="C366" s="51"/>
      <c r="D366" s="51"/>
      <c r="E366" s="20"/>
      <c r="F366" s="20"/>
      <c r="G366" s="20"/>
      <c r="H366" s="20"/>
      <c r="I366" s="20"/>
      <c r="J366" s="20"/>
      <c r="K366" s="20"/>
      <c r="L366" s="67"/>
    </row>
    <row r="367" spans="1:12" ht="12.75" customHeight="1">
      <c r="A367" s="68"/>
      <c r="B367" s="20"/>
      <c r="C367" s="51"/>
      <c r="D367" s="51"/>
      <c r="E367" s="20"/>
      <c r="F367" s="20"/>
      <c r="G367" s="20"/>
      <c r="H367" s="20"/>
      <c r="I367" s="20"/>
      <c r="J367" s="20"/>
      <c r="K367" s="20"/>
      <c r="L367" s="67"/>
    </row>
    <row r="368" spans="1:12" ht="12.75" customHeight="1">
      <c r="A368" s="68"/>
      <c r="B368" s="20"/>
      <c r="C368" s="51"/>
      <c r="D368" s="51"/>
      <c r="E368" s="20"/>
      <c r="F368" s="20"/>
      <c r="G368" s="20"/>
      <c r="H368" s="20"/>
      <c r="I368" s="20"/>
      <c r="J368" s="20"/>
      <c r="K368" s="20"/>
      <c r="L368" s="67"/>
    </row>
    <row r="369" spans="1:12" ht="12.75" customHeight="1">
      <c r="A369" s="68"/>
      <c r="B369" s="20"/>
      <c r="C369" s="51"/>
      <c r="D369" s="51"/>
      <c r="E369" s="20"/>
      <c r="F369" s="20"/>
      <c r="G369" s="20"/>
      <c r="H369" s="20"/>
      <c r="I369" s="20"/>
      <c r="J369" s="20"/>
      <c r="K369" s="20"/>
      <c r="L369" s="67"/>
    </row>
    <row r="370" spans="1:12" ht="12.75" customHeight="1">
      <c r="A370" s="68"/>
      <c r="B370" s="20"/>
      <c r="C370" s="51"/>
      <c r="D370" s="51"/>
      <c r="E370" s="20"/>
      <c r="F370" s="20"/>
      <c r="G370" s="20"/>
      <c r="H370" s="20"/>
      <c r="I370" s="20"/>
      <c r="J370" s="20"/>
      <c r="K370" s="20"/>
      <c r="L370" s="67"/>
    </row>
    <row r="371" spans="1:12" ht="12.75" customHeight="1">
      <c r="A371" s="68"/>
      <c r="B371" s="20"/>
      <c r="C371" s="51"/>
      <c r="D371" s="51"/>
      <c r="E371" s="20"/>
      <c r="F371" s="20"/>
      <c r="G371" s="20"/>
      <c r="H371" s="20"/>
      <c r="I371" s="20"/>
      <c r="J371" s="20"/>
      <c r="K371" s="20"/>
      <c r="L371" s="67"/>
    </row>
    <row r="372" spans="1:12" ht="12.75" customHeight="1">
      <c r="A372" s="68"/>
      <c r="B372" s="20"/>
      <c r="C372" s="51"/>
      <c r="D372" s="51"/>
      <c r="E372" s="20"/>
      <c r="F372" s="20"/>
      <c r="G372" s="20"/>
      <c r="H372" s="20"/>
      <c r="I372" s="20"/>
      <c r="J372" s="20"/>
      <c r="K372" s="20"/>
      <c r="L372" s="67"/>
    </row>
    <row r="373" spans="1:12" ht="12.75" customHeight="1">
      <c r="A373" s="68"/>
      <c r="B373" s="20"/>
      <c r="C373" s="51"/>
      <c r="D373" s="51"/>
      <c r="E373" s="20"/>
      <c r="F373" s="20"/>
      <c r="G373" s="20"/>
      <c r="H373" s="20"/>
      <c r="I373" s="20"/>
      <c r="J373" s="20"/>
      <c r="K373" s="20"/>
      <c r="L373" s="67"/>
    </row>
    <row r="374" spans="1:12" ht="12.75" customHeight="1">
      <c r="A374" s="68"/>
      <c r="B374" s="20"/>
      <c r="C374" s="51"/>
      <c r="D374" s="51"/>
      <c r="E374" s="20"/>
      <c r="F374" s="20"/>
      <c r="G374" s="20"/>
      <c r="H374" s="20"/>
      <c r="I374" s="20"/>
      <c r="J374" s="20"/>
      <c r="K374" s="20"/>
      <c r="L374" s="67"/>
    </row>
    <row r="375" spans="1:12" ht="12.75" customHeight="1">
      <c r="A375" s="68"/>
      <c r="B375" s="20"/>
      <c r="C375" s="51"/>
      <c r="D375" s="51"/>
      <c r="E375" s="20"/>
      <c r="F375" s="20"/>
      <c r="G375" s="20"/>
      <c r="H375" s="20"/>
      <c r="I375" s="20"/>
      <c r="J375" s="20"/>
      <c r="K375" s="20"/>
      <c r="L375" s="67"/>
    </row>
    <row r="376" spans="1:12" ht="12.75" customHeight="1">
      <c r="A376" s="68"/>
      <c r="B376" s="20"/>
      <c r="C376" s="51"/>
      <c r="D376" s="51"/>
      <c r="E376" s="20"/>
      <c r="F376" s="20"/>
      <c r="G376" s="20"/>
      <c r="H376" s="20"/>
      <c r="I376" s="20"/>
      <c r="J376" s="20"/>
      <c r="K376" s="20"/>
      <c r="L376" s="67"/>
    </row>
    <row r="377" spans="1:12" ht="12.75" customHeight="1">
      <c r="A377" s="68"/>
      <c r="B377" s="20"/>
      <c r="C377" s="51"/>
      <c r="D377" s="51"/>
      <c r="E377" s="20"/>
      <c r="F377" s="20"/>
      <c r="G377" s="20"/>
      <c r="H377" s="20"/>
      <c r="I377" s="20"/>
      <c r="J377" s="20"/>
      <c r="K377" s="20"/>
      <c r="L377" s="67"/>
    </row>
    <row r="378" spans="1:12" ht="12.75" customHeight="1">
      <c r="A378" s="68"/>
      <c r="B378" s="20"/>
      <c r="C378" s="51"/>
      <c r="D378" s="51"/>
      <c r="E378" s="20"/>
      <c r="F378" s="20"/>
      <c r="G378" s="20"/>
      <c r="H378" s="20"/>
      <c r="I378" s="20"/>
      <c r="J378" s="20"/>
      <c r="K378" s="20"/>
      <c r="L378" s="67"/>
    </row>
    <row r="379" spans="1:12" ht="12.75" customHeight="1">
      <c r="A379" s="68"/>
      <c r="B379" s="20"/>
      <c r="C379" s="51"/>
      <c r="D379" s="51"/>
      <c r="E379" s="20"/>
      <c r="F379" s="20"/>
      <c r="G379" s="20"/>
      <c r="H379" s="20"/>
      <c r="I379" s="20"/>
      <c r="J379" s="20"/>
      <c r="K379" s="20"/>
      <c r="L379" s="67"/>
    </row>
    <row r="380" spans="1:12" ht="12.75" customHeight="1">
      <c r="A380" s="68"/>
      <c r="B380" s="20"/>
      <c r="C380" s="51"/>
      <c r="D380" s="51"/>
      <c r="E380" s="20"/>
      <c r="F380" s="20"/>
      <c r="G380" s="20"/>
      <c r="H380" s="20"/>
      <c r="I380" s="20"/>
      <c r="J380" s="20"/>
      <c r="K380" s="20"/>
      <c r="L380" s="67"/>
    </row>
    <row r="381" spans="1:12" ht="12.75" customHeight="1">
      <c r="A381" s="68"/>
      <c r="B381" s="20"/>
      <c r="C381" s="51"/>
      <c r="D381" s="51"/>
      <c r="E381" s="20"/>
      <c r="F381" s="20"/>
      <c r="G381" s="20"/>
      <c r="H381" s="20"/>
      <c r="I381" s="20"/>
      <c r="J381" s="20"/>
      <c r="K381" s="20"/>
      <c r="L381" s="67"/>
    </row>
    <row r="382" spans="1:12" ht="12.75" customHeight="1">
      <c r="A382" s="68"/>
      <c r="B382" s="20"/>
      <c r="C382" s="51"/>
      <c r="D382" s="51"/>
      <c r="E382" s="20"/>
      <c r="F382" s="20"/>
      <c r="G382" s="20"/>
      <c r="H382" s="20"/>
      <c r="I382" s="20"/>
      <c r="J382" s="20"/>
      <c r="K382" s="20"/>
      <c r="L382" s="67"/>
    </row>
    <row r="383" spans="1:12" ht="12.75" customHeight="1">
      <c r="A383" s="68"/>
      <c r="B383" s="20"/>
      <c r="C383" s="51"/>
      <c r="D383" s="51"/>
      <c r="E383" s="20"/>
      <c r="F383" s="20"/>
      <c r="G383" s="20"/>
      <c r="H383" s="20"/>
      <c r="I383" s="20"/>
      <c r="J383" s="20"/>
      <c r="K383" s="20"/>
      <c r="L383" s="67"/>
    </row>
    <row r="384" spans="1:12" ht="12.75" customHeight="1">
      <c r="A384" s="68"/>
      <c r="B384" s="20"/>
      <c r="C384" s="51"/>
      <c r="D384" s="51"/>
      <c r="E384" s="20"/>
      <c r="F384" s="20"/>
      <c r="G384" s="20"/>
      <c r="H384" s="20"/>
      <c r="I384" s="20"/>
      <c r="J384" s="20"/>
      <c r="K384" s="20"/>
      <c r="L384" s="67"/>
    </row>
    <row r="385" spans="1:12" ht="12.75" customHeight="1">
      <c r="A385" s="68"/>
      <c r="B385" s="20"/>
      <c r="C385" s="51"/>
      <c r="D385" s="51"/>
      <c r="E385" s="20"/>
      <c r="F385" s="20"/>
      <c r="G385" s="20"/>
      <c r="H385" s="20"/>
      <c r="I385" s="20"/>
      <c r="J385" s="20"/>
      <c r="K385" s="20"/>
      <c r="L385" s="67"/>
    </row>
    <row r="386" spans="1:12" ht="12.75" customHeight="1">
      <c r="A386" s="68"/>
      <c r="B386" s="20"/>
      <c r="C386" s="51"/>
      <c r="D386" s="51"/>
      <c r="E386" s="20"/>
      <c r="F386" s="20"/>
      <c r="G386" s="20"/>
      <c r="H386" s="20"/>
      <c r="I386" s="20"/>
      <c r="J386" s="20"/>
      <c r="K386" s="20"/>
      <c r="L386" s="67"/>
    </row>
    <row r="387" spans="1:12" ht="12.75" customHeight="1">
      <c r="A387" s="68"/>
      <c r="B387" s="20"/>
      <c r="C387" s="51"/>
      <c r="D387" s="51"/>
      <c r="E387" s="20"/>
      <c r="F387" s="20"/>
      <c r="G387" s="20"/>
      <c r="H387" s="20"/>
      <c r="I387" s="20"/>
      <c r="J387" s="20"/>
      <c r="K387" s="20"/>
      <c r="L387" s="67"/>
    </row>
    <row r="388" spans="1:12" ht="12.75" customHeight="1">
      <c r="A388" s="68"/>
      <c r="B388" s="20"/>
      <c r="C388" s="51"/>
      <c r="D388" s="51"/>
      <c r="E388" s="20"/>
      <c r="F388" s="20"/>
      <c r="G388" s="20"/>
      <c r="H388" s="20"/>
      <c r="I388" s="20"/>
      <c r="J388" s="20"/>
      <c r="K388" s="20"/>
      <c r="L388" s="67"/>
    </row>
    <row r="389" spans="1:12" ht="12.75" customHeight="1">
      <c r="A389" s="68"/>
      <c r="B389" s="20"/>
      <c r="C389" s="51"/>
      <c r="D389" s="51"/>
      <c r="E389" s="20"/>
      <c r="F389" s="20"/>
      <c r="G389" s="20"/>
      <c r="H389" s="20"/>
      <c r="I389" s="20"/>
      <c r="J389" s="20"/>
      <c r="K389" s="20"/>
      <c r="L389" s="67"/>
    </row>
    <row r="390" spans="1:12" ht="12.75" customHeight="1">
      <c r="A390" s="68"/>
      <c r="B390" s="20"/>
      <c r="C390" s="51"/>
      <c r="D390" s="51"/>
      <c r="E390" s="20"/>
      <c r="F390" s="20"/>
      <c r="G390" s="20"/>
      <c r="H390" s="20"/>
      <c r="I390" s="20"/>
      <c r="J390" s="20"/>
      <c r="K390" s="20"/>
      <c r="L390" s="67"/>
    </row>
    <row r="391" spans="1:12" ht="12.75" customHeight="1">
      <c r="A391" s="68"/>
      <c r="B391" s="20"/>
      <c r="C391" s="51"/>
      <c r="D391" s="51"/>
      <c r="E391" s="20"/>
      <c r="F391" s="20"/>
      <c r="G391" s="20"/>
      <c r="H391" s="20"/>
      <c r="I391" s="20"/>
      <c r="J391" s="20"/>
      <c r="K391" s="20"/>
      <c r="L391" s="67"/>
    </row>
    <row r="392" spans="1:12" ht="12.75" customHeight="1">
      <c r="A392" s="68"/>
      <c r="B392" s="20"/>
      <c r="C392" s="51"/>
      <c r="D392" s="51"/>
      <c r="E392" s="20"/>
      <c r="F392" s="20"/>
      <c r="G392" s="20"/>
      <c r="H392" s="20"/>
      <c r="I392" s="20"/>
      <c r="J392" s="20"/>
      <c r="K392" s="20"/>
      <c r="L392" s="67"/>
    </row>
    <row r="393" spans="1:12" ht="12.75" customHeight="1">
      <c r="A393" s="68"/>
      <c r="B393" s="20"/>
      <c r="C393" s="51"/>
      <c r="D393" s="51"/>
      <c r="E393" s="20"/>
      <c r="F393" s="20"/>
      <c r="G393" s="20"/>
      <c r="H393" s="20"/>
      <c r="I393" s="20"/>
      <c r="J393" s="20"/>
      <c r="K393" s="20"/>
      <c r="L393" s="67"/>
    </row>
    <row r="394" spans="1:12" ht="12.75" customHeight="1">
      <c r="A394" s="68"/>
      <c r="B394" s="20"/>
      <c r="C394" s="51"/>
      <c r="D394" s="51"/>
      <c r="E394" s="20"/>
      <c r="F394" s="20"/>
      <c r="G394" s="20"/>
      <c r="H394" s="20"/>
      <c r="I394" s="20"/>
      <c r="J394" s="20"/>
      <c r="K394" s="20"/>
      <c r="L394" s="67"/>
    </row>
    <row r="395" spans="1:12" ht="12.75" customHeight="1">
      <c r="A395" s="68"/>
      <c r="B395" s="20"/>
      <c r="C395" s="51"/>
      <c r="D395" s="51"/>
      <c r="E395" s="20"/>
      <c r="F395" s="20"/>
      <c r="G395" s="20"/>
      <c r="H395" s="20"/>
      <c r="I395" s="20"/>
      <c r="J395" s="20"/>
      <c r="K395" s="20"/>
      <c r="L395" s="67"/>
    </row>
    <row r="396" spans="1:12" ht="12.75" customHeight="1">
      <c r="A396" s="68"/>
      <c r="B396" s="20"/>
      <c r="C396" s="51"/>
      <c r="D396" s="51"/>
      <c r="E396" s="20"/>
      <c r="F396" s="20"/>
      <c r="G396" s="20"/>
      <c r="H396" s="20"/>
      <c r="I396" s="20"/>
      <c r="J396" s="20"/>
      <c r="K396" s="20"/>
      <c r="L396" s="67"/>
    </row>
    <row r="397" spans="1:12" ht="12.75" customHeight="1">
      <c r="A397" s="68"/>
      <c r="B397" s="20"/>
      <c r="C397" s="51"/>
      <c r="D397" s="51"/>
      <c r="E397" s="20"/>
      <c r="F397" s="20"/>
      <c r="G397" s="20"/>
      <c r="H397" s="20"/>
      <c r="I397" s="20"/>
      <c r="J397" s="20"/>
      <c r="K397" s="20"/>
      <c r="L397" s="67"/>
    </row>
    <row r="398" spans="1:12" ht="12.75" customHeight="1">
      <c r="A398" s="68"/>
      <c r="B398" s="20"/>
      <c r="C398" s="51"/>
      <c r="D398" s="51"/>
      <c r="E398" s="20"/>
      <c r="F398" s="20"/>
      <c r="G398" s="20"/>
      <c r="H398" s="20"/>
      <c r="I398" s="20"/>
      <c r="J398" s="20"/>
      <c r="K398" s="20"/>
      <c r="L398" s="67"/>
    </row>
    <row r="399" spans="1:12" ht="12.75" customHeight="1">
      <c r="A399" s="68"/>
      <c r="B399" s="20"/>
      <c r="C399" s="51"/>
      <c r="D399" s="51"/>
      <c r="E399" s="20"/>
      <c r="F399" s="20"/>
      <c r="G399" s="20"/>
      <c r="H399" s="20"/>
      <c r="I399" s="20"/>
      <c r="J399" s="20"/>
      <c r="K399" s="20"/>
      <c r="L399" s="67"/>
    </row>
    <row r="400" spans="1:12" ht="12.75" customHeight="1">
      <c r="A400" s="68"/>
      <c r="B400" s="20"/>
      <c r="C400" s="51"/>
      <c r="D400" s="51"/>
      <c r="E400" s="20"/>
      <c r="F400" s="20"/>
      <c r="G400" s="20"/>
      <c r="H400" s="20"/>
      <c r="I400" s="20"/>
      <c r="J400" s="20"/>
      <c r="K400" s="20"/>
      <c r="L400" s="67"/>
    </row>
    <row r="401" spans="1:12" ht="12.75" customHeight="1">
      <c r="A401" s="68"/>
      <c r="B401" s="20"/>
      <c r="C401" s="51"/>
      <c r="D401" s="51"/>
      <c r="E401" s="20"/>
      <c r="F401" s="20"/>
      <c r="G401" s="20"/>
      <c r="H401" s="20"/>
      <c r="I401" s="20"/>
      <c r="J401" s="20"/>
      <c r="K401" s="20"/>
      <c r="L401" s="67"/>
    </row>
    <row r="402" spans="1:12" ht="12.75" customHeight="1">
      <c r="A402" s="68"/>
      <c r="B402" s="20"/>
      <c r="C402" s="51"/>
      <c r="D402" s="51"/>
      <c r="E402" s="20"/>
      <c r="F402" s="20"/>
      <c r="G402" s="20"/>
      <c r="H402" s="20"/>
      <c r="I402" s="20"/>
      <c r="J402" s="20"/>
      <c r="K402" s="20"/>
      <c r="L402" s="67"/>
    </row>
    <row r="403" spans="1:12" ht="12.75" customHeight="1">
      <c r="A403" s="68"/>
      <c r="B403" s="20"/>
      <c r="C403" s="51"/>
      <c r="D403" s="51"/>
      <c r="E403" s="20"/>
      <c r="F403" s="20"/>
      <c r="G403" s="20"/>
      <c r="H403" s="20"/>
      <c r="I403" s="20"/>
      <c r="J403" s="20"/>
      <c r="K403" s="20"/>
      <c r="L403" s="67"/>
    </row>
    <row r="404" spans="1:12" ht="12.75" customHeight="1">
      <c r="A404" s="68"/>
      <c r="B404" s="20"/>
      <c r="C404" s="51"/>
      <c r="D404" s="51"/>
      <c r="E404" s="20"/>
      <c r="F404" s="20"/>
      <c r="G404" s="20"/>
      <c r="H404" s="20"/>
      <c r="I404" s="20"/>
      <c r="J404" s="20"/>
      <c r="K404" s="20"/>
      <c r="L404" s="67"/>
    </row>
    <row r="405" spans="1:12" ht="12.75" customHeight="1">
      <c r="A405" s="68"/>
      <c r="B405" s="20"/>
      <c r="C405" s="51"/>
      <c r="D405" s="51"/>
      <c r="E405" s="20"/>
      <c r="F405" s="20"/>
      <c r="G405" s="20"/>
      <c r="H405" s="20"/>
      <c r="I405" s="20"/>
      <c r="J405" s="20"/>
      <c r="K405" s="20"/>
      <c r="L405" s="67"/>
    </row>
    <row r="406" spans="1:12" ht="12.75" customHeight="1">
      <c r="A406" s="68"/>
      <c r="B406" s="20"/>
      <c r="C406" s="51"/>
      <c r="D406" s="51"/>
      <c r="E406" s="20"/>
      <c r="F406" s="20"/>
      <c r="G406" s="20"/>
      <c r="H406" s="20"/>
      <c r="I406" s="20"/>
      <c r="J406" s="20"/>
      <c r="K406" s="20"/>
      <c r="L406" s="67"/>
    </row>
    <row r="407" spans="1:12" ht="12.75" customHeight="1">
      <c r="A407" s="68"/>
      <c r="B407" s="20"/>
      <c r="C407" s="51"/>
      <c r="D407" s="51"/>
      <c r="E407" s="20"/>
      <c r="F407" s="20"/>
      <c r="G407" s="20"/>
      <c r="H407" s="20"/>
      <c r="I407" s="20"/>
      <c r="J407" s="20"/>
      <c r="K407" s="20"/>
      <c r="L407" s="67"/>
    </row>
    <row r="408" spans="1:12" ht="12.75" customHeight="1">
      <c r="A408" s="68"/>
      <c r="B408" s="20"/>
      <c r="C408" s="51"/>
      <c r="D408" s="51"/>
      <c r="E408" s="20"/>
      <c r="F408" s="20"/>
      <c r="G408" s="20"/>
      <c r="H408" s="20"/>
      <c r="I408" s="20"/>
      <c r="J408" s="20"/>
      <c r="K408" s="20"/>
      <c r="L408" s="67"/>
    </row>
    <row r="409" spans="1:12" ht="12.75" customHeight="1">
      <c r="A409" s="68"/>
      <c r="B409" s="20"/>
      <c r="C409" s="51"/>
      <c r="D409" s="51"/>
      <c r="E409" s="20"/>
      <c r="F409" s="20"/>
      <c r="G409" s="20"/>
      <c r="H409" s="20"/>
      <c r="I409" s="20"/>
      <c r="J409" s="20"/>
      <c r="K409" s="20"/>
      <c r="L409" s="67"/>
    </row>
    <row r="410" spans="1:12" ht="12.75" customHeight="1">
      <c r="A410" s="68"/>
      <c r="B410" s="20"/>
      <c r="C410" s="51"/>
      <c r="D410" s="51"/>
      <c r="E410" s="20"/>
      <c r="F410" s="20"/>
      <c r="G410" s="20"/>
      <c r="H410" s="20"/>
      <c r="I410" s="20"/>
      <c r="J410" s="20"/>
      <c r="K410" s="20"/>
      <c r="L410" s="67"/>
    </row>
    <row r="411" spans="1:12" ht="12.75" customHeight="1">
      <c r="A411" s="68"/>
      <c r="B411" s="20"/>
      <c r="C411" s="51"/>
      <c r="D411" s="51"/>
      <c r="E411" s="20"/>
      <c r="F411" s="20"/>
      <c r="G411" s="20"/>
      <c r="H411" s="20"/>
      <c r="I411" s="20"/>
      <c r="J411" s="20"/>
      <c r="K411" s="20"/>
      <c r="L411" s="67"/>
    </row>
    <row r="412" spans="1:12" ht="12.75" customHeight="1">
      <c r="A412" s="68"/>
      <c r="B412" s="20"/>
      <c r="C412" s="51"/>
      <c r="D412" s="51"/>
      <c r="E412" s="20"/>
      <c r="F412" s="20"/>
      <c r="G412" s="20"/>
      <c r="H412" s="20"/>
      <c r="I412" s="20"/>
      <c r="J412" s="20"/>
      <c r="K412" s="20"/>
      <c r="L412" s="67"/>
    </row>
    <row r="413" spans="1:12" ht="12.75" customHeight="1">
      <c r="A413" s="68"/>
      <c r="B413" s="20"/>
      <c r="C413" s="51"/>
      <c r="D413" s="51"/>
      <c r="E413" s="20"/>
      <c r="F413" s="20"/>
      <c r="G413" s="20"/>
      <c r="H413" s="20"/>
      <c r="I413" s="20"/>
      <c r="J413" s="20"/>
      <c r="K413" s="20"/>
      <c r="L413" s="67"/>
    </row>
    <row r="414" spans="1:12" ht="12.75" customHeight="1">
      <c r="A414" s="68"/>
      <c r="B414" s="20"/>
      <c r="C414" s="51"/>
      <c r="D414" s="51"/>
      <c r="E414" s="20"/>
      <c r="F414" s="20"/>
      <c r="G414" s="20"/>
      <c r="H414" s="20"/>
      <c r="I414" s="20"/>
      <c r="J414" s="20"/>
      <c r="K414" s="20"/>
      <c r="L414" s="67"/>
    </row>
    <row r="415" spans="1:12" ht="12.75" customHeight="1">
      <c r="A415" s="68"/>
      <c r="B415" s="20"/>
      <c r="C415" s="51"/>
      <c r="D415" s="51"/>
      <c r="E415" s="20"/>
      <c r="F415" s="20"/>
      <c r="G415" s="20"/>
      <c r="H415" s="20"/>
      <c r="I415" s="20"/>
      <c r="J415" s="20"/>
      <c r="K415" s="20"/>
      <c r="L415" s="67"/>
    </row>
    <row r="416" spans="1:12" ht="12.75" customHeight="1">
      <c r="A416" s="68"/>
      <c r="B416" s="20"/>
      <c r="C416" s="51"/>
      <c r="D416" s="51"/>
      <c r="E416" s="20"/>
      <c r="F416" s="20"/>
      <c r="G416" s="20"/>
      <c r="H416" s="20"/>
      <c r="I416" s="20"/>
      <c r="J416" s="20"/>
      <c r="K416" s="20"/>
      <c r="L416" s="67"/>
    </row>
    <row r="417" spans="1:12" ht="12.75" customHeight="1">
      <c r="A417" s="68"/>
      <c r="B417" s="20"/>
      <c r="C417" s="51"/>
      <c r="D417" s="51"/>
      <c r="E417" s="20"/>
      <c r="F417" s="20"/>
      <c r="G417" s="20"/>
      <c r="H417" s="20"/>
      <c r="I417" s="20"/>
      <c r="J417" s="20"/>
      <c r="K417" s="20"/>
      <c r="L417" s="67"/>
    </row>
    <row r="418" spans="1:12" ht="12.75" customHeight="1">
      <c r="A418" s="68"/>
      <c r="B418" s="20"/>
      <c r="C418" s="51"/>
      <c r="D418" s="51"/>
      <c r="E418" s="20"/>
      <c r="F418" s="20"/>
      <c r="G418" s="20"/>
      <c r="H418" s="20"/>
      <c r="I418" s="20"/>
      <c r="J418" s="20"/>
      <c r="K418" s="20"/>
      <c r="L418" s="67"/>
    </row>
    <row r="419" spans="1:12" ht="12.75" customHeight="1">
      <c r="A419" s="68"/>
      <c r="B419" s="20"/>
      <c r="C419" s="51"/>
      <c r="D419" s="51"/>
      <c r="E419" s="20"/>
      <c r="F419" s="20"/>
      <c r="G419" s="20"/>
      <c r="H419" s="20"/>
      <c r="I419" s="20"/>
      <c r="J419" s="20"/>
      <c r="K419" s="20"/>
      <c r="L419" s="67"/>
    </row>
    <row r="420" spans="1:12" ht="12.75" customHeight="1">
      <c r="A420" s="68"/>
      <c r="B420" s="20"/>
      <c r="C420" s="51"/>
      <c r="D420" s="51"/>
      <c r="E420" s="20"/>
      <c r="F420" s="20"/>
      <c r="G420" s="20"/>
      <c r="H420" s="20"/>
      <c r="I420" s="20"/>
      <c r="J420" s="20"/>
      <c r="K420" s="20"/>
      <c r="L420" s="67"/>
    </row>
    <row r="421" spans="1:12" ht="12.75" customHeight="1">
      <c r="A421" s="68"/>
      <c r="B421" s="20"/>
      <c r="C421" s="51"/>
      <c r="D421" s="51"/>
      <c r="E421" s="20"/>
      <c r="F421" s="20"/>
      <c r="G421" s="20"/>
      <c r="H421" s="20"/>
      <c r="I421" s="20"/>
      <c r="J421" s="20"/>
      <c r="K421" s="20"/>
      <c r="L421" s="67"/>
    </row>
    <row r="422" spans="1:12" ht="12.75" customHeight="1">
      <c r="A422" s="68"/>
      <c r="B422" s="20"/>
      <c r="C422" s="51"/>
      <c r="D422" s="51"/>
      <c r="E422" s="20"/>
      <c r="F422" s="20"/>
      <c r="G422" s="20"/>
      <c r="H422" s="20"/>
      <c r="I422" s="20"/>
      <c r="J422" s="20"/>
      <c r="K422" s="20"/>
      <c r="L422" s="67"/>
    </row>
    <row r="423" spans="1:12" ht="12.75" customHeight="1">
      <c r="A423" s="68"/>
      <c r="B423" s="20"/>
      <c r="C423" s="51"/>
      <c r="D423" s="51"/>
      <c r="E423" s="20"/>
      <c r="F423" s="20"/>
      <c r="G423" s="20"/>
      <c r="H423" s="20"/>
      <c r="I423" s="20"/>
      <c r="J423" s="20"/>
      <c r="K423" s="20"/>
      <c r="L423" s="67"/>
    </row>
    <row r="424" spans="1:12" ht="12.75" customHeight="1">
      <c r="A424" s="68"/>
      <c r="B424" s="20"/>
      <c r="C424" s="51"/>
      <c r="D424" s="51"/>
      <c r="E424" s="20"/>
      <c r="F424" s="20"/>
      <c r="G424" s="20"/>
      <c r="H424" s="20"/>
      <c r="I424" s="20"/>
      <c r="J424" s="20"/>
      <c r="K424" s="20"/>
      <c r="L424" s="67"/>
    </row>
    <row r="425" spans="1:12" ht="12.75" customHeight="1">
      <c r="A425" s="68"/>
      <c r="B425" s="20"/>
      <c r="C425" s="51"/>
      <c r="D425" s="51"/>
      <c r="E425" s="20"/>
      <c r="F425" s="20"/>
      <c r="G425" s="20"/>
      <c r="H425" s="20"/>
      <c r="I425" s="20"/>
      <c r="J425" s="20"/>
      <c r="K425" s="20"/>
      <c r="L425" s="67"/>
    </row>
    <row r="426" spans="1:12" ht="12.75" customHeight="1">
      <c r="A426" s="68"/>
      <c r="B426" s="20"/>
      <c r="C426" s="51"/>
      <c r="D426" s="51"/>
      <c r="E426" s="20"/>
      <c r="F426" s="20"/>
      <c r="G426" s="20"/>
      <c r="H426" s="20"/>
      <c r="I426" s="20"/>
      <c r="J426" s="20"/>
      <c r="K426" s="20"/>
      <c r="L426" s="67"/>
    </row>
    <row r="427" spans="1:12" ht="12.75" customHeight="1">
      <c r="A427" s="68"/>
      <c r="B427" s="20"/>
      <c r="C427" s="51"/>
      <c r="D427" s="51"/>
      <c r="E427" s="20"/>
      <c r="F427" s="20"/>
      <c r="G427" s="20"/>
      <c r="H427" s="20"/>
      <c r="I427" s="20"/>
      <c r="J427" s="20"/>
      <c r="K427" s="20"/>
      <c r="L427" s="67"/>
    </row>
    <row r="428" spans="1:12" ht="12.75" customHeight="1">
      <c r="A428" s="68"/>
      <c r="B428" s="20"/>
      <c r="C428" s="51"/>
      <c r="D428" s="51"/>
      <c r="E428" s="20"/>
      <c r="F428" s="20"/>
      <c r="G428" s="20"/>
      <c r="H428" s="20"/>
      <c r="I428" s="20"/>
      <c r="J428" s="20"/>
      <c r="K428" s="20"/>
      <c r="L428" s="67"/>
    </row>
    <row r="429" spans="1:12" ht="12.75" customHeight="1">
      <c r="A429" s="68"/>
      <c r="B429" s="20"/>
      <c r="C429" s="51"/>
      <c r="D429" s="51"/>
      <c r="E429" s="20"/>
      <c r="F429" s="20"/>
      <c r="G429" s="20"/>
      <c r="H429" s="20"/>
      <c r="I429" s="20"/>
      <c r="J429" s="20"/>
      <c r="K429" s="20"/>
      <c r="L429" s="67"/>
    </row>
    <row r="430" spans="1:12" ht="12.75" customHeight="1">
      <c r="A430" s="68"/>
      <c r="B430" s="20"/>
      <c r="C430" s="51"/>
      <c r="D430" s="51"/>
      <c r="E430" s="20"/>
      <c r="F430" s="20"/>
      <c r="G430" s="20"/>
      <c r="H430" s="20"/>
      <c r="I430" s="20"/>
      <c r="J430" s="20"/>
      <c r="K430" s="20"/>
      <c r="L430" s="67"/>
    </row>
    <row r="431" spans="1:12" ht="12.75" customHeight="1">
      <c r="A431" s="68"/>
      <c r="B431" s="20"/>
      <c r="C431" s="51"/>
      <c r="D431" s="51"/>
      <c r="E431" s="20"/>
      <c r="F431" s="20"/>
      <c r="G431" s="20"/>
      <c r="H431" s="20"/>
      <c r="I431" s="20"/>
      <c r="J431" s="20"/>
      <c r="K431" s="20"/>
      <c r="L431" s="67"/>
    </row>
    <row r="432" spans="1:12" ht="12.75" customHeight="1">
      <c r="A432" s="68"/>
      <c r="B432" s="20"/>
      <c r="C432" s="51"/>
      <c r="D432" s="51"/>
      <c r="E432" s="20"/>
      <c r="F432" s="20"/>
      <c r="G432" s="20"/>
      <c r="H432" s="20"/>
      <c r="I432" s="20"/>
      <c r="J432" s="20"/>
      <c r="K432" s="20"/>
      <c r="L432" s="67"/>
    </row>
    <row r="433" spans="1:12" ht="12.75" customHeight="1">
      <c r="A433" s="68"/>
      <c r="B433" s="20"/>
      <c r="C433" s="51"/>
      <c r="D433" s="51"/>
      <c r="E433" s="20"/>
      <c r="F433" s="20"/>
      <c r="G433" s="20"/>
      <c r="H433" s="20"/>
      <c r="I433" s="20"/>
      <c r="J433" s="20"/>
      <c r="K433" s="20"/>
      <c r="L433" s="67"/>
    </row>
    <row r="434" spans="1:12" ht="12.75" customHeight="1">
      <c r="A434" s="68"/>
      <c r="B434" s="20"/>
      <c r="C434" s="51"/>
      <c r="D434" s="51"/>
      <c r="E434" s="20"/>
      <c r="F434" s="20"/>
      <c r="G434" s="20"/>
      <c r="H434" s="20"/>
      <c r="I434" s="20"/>
      <c r="J434" s="20"/>
      <c r="K434" s="20"/>
      <c r="L434" s="67"/>
    </row>
    <row r="435" spans="1:12" ht="12.75" customHeight="1">
      <c r="A435" s="68"/>
      <c r="B435" s="20"/>
      <c r="C435" s="51"/>
      <c r="D435" s="51"/>
      <c r="E435" s="20"/>
      <c r="F435" s="20"/>
      <c r="G435" s="20"/>
      <c r="H435" s="20"/>
      <c r="I435" s="20"/>
      <c r="J435" s="20"/>
      <c r="K435" s="20"/>
      <c r="L435" s="67"/>
    </row>
    <row r="436" spans="1:12" ht="12.75" customHeight="1">
      <c r="A436" s="68"/>
      <c r="B436" s="20"/>
      <c r="C436" s="51"/>
      <c r="D436" s="51"/>
      <c r="E436" s="20"/>
      <c r="F436" s="20"/>
      <c r="G436" s="20"/>
      <c r="H436" s="20"/>
      <c r="I436" s="20"/>
      <c r="J436" s="20"/>
      <c r="K436" s="20"/>
      <c r="L436" s="67"/>
    </row>
    <row r="437" spans="1:12" ht="12.75" customHeight="1">
      <c r="A437" s="68"/>
      <c r="B437" s="20"/>
      <c r="C437" s="51"/>
      <c r="D437" s="51"/>
      <c r="E437" s="20"/>
      <c r="F437" s="20"/>
      <c r="G437" s="20"/>
      <c r="H437" s="20"/>
      <c r="I437" s="20"/>
      <c r="J437" s="20"/>
      <c r="K437" s="20"/>
      <c r="L437" s="67"/>
    </row>
    <row r="438" spans="1:12" ht="12.75" customHeight="1">
      <c r="A438" s="68"/>
      <c r="B438" s="20"/>
      <c r="C438" s="51"/>
      <c r="D438" s="51"/>
      <c r="E438" s="20"/>
      <c r="F438" s="20"/>
      <c r="G438" s="20"/>
      <c r="H438" s="20"/>
      <c r="I438" s="20"/>
      <c r="J438" s="20"/>
      <c r="K438" s="20"/>
      <c r="L438" s="67"/>
    </row>
    <row r="439" spans="1:12" ht="12.75" customHeight="1">
      <c r="A439" s="68"/>
      <c r="B439" s="20"/>
      <c r="C439" s="51"/>
      <c r="D439" s="51"/>
      <c r="E439" s="20"/>
      <c r="F439" s="20"/>
      <c r="G439" s="20"/>
      <c r="H439" s="20"/>
      <c r="I439" s="20"/>
      <c r="J439" s="20"/>
      <c r="K439" s="20"/>
      <c r="L439" s="67"/>
    </row>
    <row r="440" spans="1:12" ht="12.75" customHeight="1">
      <c r="A440" s="68"/>
      <c r="B440" s="20"/>
      <c r="C440" s="51"/>
      <c r="D440" s="51"/>
      <c r="E440" s="20"/>
      <c r="F440" s="20"/>
      <c r="G440" s="20"/>
      <c r="H440" s="20"/>
      <c r="I440" s="20"/>
      <c r="J440" s="20"/>
      <c r="K440" s="20"/>
      <c r="L440" s="67"/>
    </row>
    <row r="441" spans="1:12" ht="12.75" customHeight="1">
      <c r="A441" s="68"/>
      <c r="B441" s="20"/>
      <c r="C441" s="51"/>
      <c r="D441" s="51"/>
      <c r="E441" s="20"/>
      <c r="F441" s="20"/>
      <c r="G441" s="20"/>
      <c r="H441" s="20"/>
      <c r="I441" s="20"/>
      <c r="J441" s="20"/>
      <c r="K441" s="20"/>
      <c r="L441" s="67"/>
    </row>
    <row r="442" spans="1:12" ht="12.75" customHeight="1">
      <c r="A442" s="68"/>
      <c r="B442" s="20"/>
      <c r="C442" s="51"/>
      <c r="D442" s="51"/>
      <c r="E442" s="20"/>
      <c r="F442" s="20"/>
      <c r="G442" s="20"/>
      <c r="H442" s="20"/>
      <c r="I442" s="20"/>
      <c r="J442" s="20"/>
      <c r="K442" s="20"/>
      <c r="L442" s="67"/>
    </row>
    <row r="443" spans="1:12" ht="12.75" customHeight="1">
      <c r="A443" s="68"/>
      <c r="B443" s="20"/>
      <c r="C443" s="51"/>
      <c r="D443" s="51"/>
      <c r="E443" s="20"/>
      <c r="F443" s="20"/>
      <c r="G443" s="20"/>
      <c r="H443" s="20"/>
      <c r="I443" s="20"/>
      <c r="J443" s="20"/>
      <c r="K443" s="20"/>
      <c r="L443" s="67"/>
    </row>
    <row r="444" spans="1:12" ht="12.75" customHeight="1">
      <c r="A444" s="68"/>
      <c r="B444" s="20"/>
      <c r="C444" s="51"/>
      <c r="D444" s="51"/>
      <c r="E444" s="20"/>
      <c r="F444" s="20"/>
      <c r="G444" s="20"/>
      <c r="H444" s="20"/>
      <c r="I444" s="20"/>
      <c r="J444" s="20"/>
      <c r="K444" s="20"/>
      <c r="L444" s="67"/>
    </row>
    <row r="445" spans="1:12" ht="12.75" customHeight="1">
      <c r="A445" s="68"/>
      <c r="B445" s="20"/>
      <c r="C445" s="51"/>
      <c r="D445" s="51"/>
      <c r="E445" s="20"/>
      <c r="F445" s="20"/>
      <c r="G445" s="20"/>
      <c r="H445" s="20"/>
      <c r="I445" s="20"/>
      <c r="J445" s="20"/>
      <c r="K445" s="20"/>
      <c r="L445" s="67"/>
    </row>
    <row r="446" spans="1:12" ht="12.75" customHeight="1">
      <c r="A446" s="68"/>
      <c r="B446" s="20"/>
      <c r="C446" s="51"/>
      <c r="D446" s="51"/>
      <c r="E446" s="20"/>
      <c r="F446" s="20"/>
      <c r="G446" s="20"/>
      <c r="H446" s="20"/>
      <c r="I446" s="20"/>
      <c r="J446" s="20"/>
      <c r="K446" s="20"/>
      <c r="L446" s="67"/>
    </row>
    <row r="447" spans="1:12" ht="12.75" customHeight="1">
      <c r="A447" s="68"/>
      <c r="B447" s="20"/>
      <c r="C447" s="51"/>
      <c r="D447" s="51"/>
      <c r="E447" s="20"/>
      <c r="F447" s="20"/>
      <c r="G447" s="20"/>
      <c r="H447" s="20"/>
      <c r="I447" s="20"/>
      <c r="J447" s="20"/>
      <c r="K447" s="20"/>
      <c r="L447" s="67"/>
    </row>
    <row r="448" spans="1:12" ht="12.75" customHeight="1">
      <c r="A448" s="68"/>
      <c r="B448" s="20"/>
      <c r="C448" s="51"/>
      <c r="D448" s="51"/>
      <c r="E448" s="20"/>
      <c r="F448" s="20"/>
      <c r="G448" s="20"/>
      <c r="H448" s="20"/>
      <c r="I448" s="20"/>
      <c r="J448" s="20"/>
      <c r="K448" s="20"/>
      <c r="L448" s="67"/>
    </row>
    <row r="449" spans="1:12" ht="12.75" customHeight="1">
      <c r="A449" s="68"/>
      <c r="B449" s="20"/>
      <c r="C449" s="51"/>
      <c r="D449" s="51"/>
      <c r="E449" s="20"/>
      <c r="F449" s="20"/>
      <c r="G449" s="20"/>
      <c r="H449" s="20"/>
      <c r="I449" s="20"/>
      <c r="J449" s="20"/>
      <c r="K449" s="20"/>
      <c r="L449" s="67"/>
    </row>
    <row r="450" spans="1:12" ht="12.75" customHeight="1">
      <c r="A450" s="68"/>
      <c r="B450" s="20"/>
      <c r="C450" s="51"/>
      <c r="D450" s="51"/>
      <c r="E450" s="20"/>
      <c r="F450" s="20"/>
      <c r="G450" s="20"/>
      <c r="H450" s="20"/>
      <c r="I450" s="20"/>
      <c r="J450" s="20"/>
      <c r="K450" s="20"/>
      <c r="L450" s="67"/>
    </row>
    <row r="451" spans="1:12" ht="12.75" customHeight="1">
      <c r="A451" s="68"/>
      <c r="B451" s="20"/>
      <c r="C451" s="51"/>
      <c r="D451" s="51"/>
      <c r="E451" s="20"/>
      <c r="F451" s="20"/>
      <c r="G451" s="20"/>
      <c r="H451" s="20"/>
      <c r="I451" s="20"/>
      <c r="J451" s="20"/>
      <c r="K451" s="20"/>
      <c r="L451" s="67"/>
    </row>
    <row r="452" spans="1:12" ht="12.75" customHeight="1">
      <c r="A452" s="68"/>
      <c r="B452" s="20"/>
      <c r="C452" s="51"/>
      <c r="D452" s="51"/>
      <c r="E452" s="20"/>
      <c r="F452" s="20"/>
      <c r="G452" s="20"/>
      <c r="H452" s="20"/>
      <c r="I452" s="20"/>
      <c r="J452" s="20"/>
      <c r="K452" s="20"/>
      <c r="L452" s="67"/>
    </row>
    <row r="453" spans="1:12" ht="12.75" customHeight="1">
      <c r="A453" s="68"/>
      <c r="B453" s="20"/>
      <c r="C453" s="51"/>
      <c r="D453" s="51"/>
      <c r="E453" s="20"/>
      <c r="F453" s="20"/>
      <c r="G453" s="20"/>
      <c r="H453" s="20"/>
      <c r="I453" s="20"/>
      <c r="J453" s="20"/>
      <c r="K453" s="20"/>
      <c r="L453" s="67"/>
    </row>
    <row r="454" spans="1:12" ht="12.75" customHeight="1">
      <c r="A454" s="68"/>
      <c r="B454" s="20"/>
      <c r="C454" s="51"/>
      <c r="D454" s="51"/>
      <c r="E454" s="20"/>
      <c r="F454" s="20"/>
      <c r="G454" s="20"/>
      <c r="H454" s="20"/>
      <c r="I454" s="20"/>
      <c r="J454" s="20"/>
      <c r="K454" s="20"/>
      <c r="L454" s="67"/>
    </row>
    <row r="455" spans="1:12" ht="12.75" customHeight="1">
      <c r="A455" s="68"/>
      <c r="B455" s="20"/>
      <c r="C455" s="51"/>
      <c r="D455" s="51"/>
      <c r="E455" s="20"/>
      <c r="F455" s="20"/>
      <c r="G455" s="20"/>
      <c r="H455" s="20"/>
      <c r="I455" s="20"/>
      <c r="J455" s="20"/>
      <c r="K455" s="20"/>
      <c r="L455" s="67"/>
    </row>
    <row r="456" spans="1:12" ht="12.75" customHeight="1">
      <c r="A456" s="68"/>
      <c r="B456" s="20"/>
      <c r="C456" s="51"/>
      <c r="D456" s="51"/>
      <c r="E456" s="20"/>
      <c r="F456" s="20"/>
      <c r="G456" s="20"/>
      <c r="H456" s="20"/>
      <c r="I456" s="20"/>
      <c r="J456" s="20"/>
      <c r="K456" s="20"/>
      <c r="L456" s="67"/>
    </row>
    <row r="457" spans="1:12" ht="12.75" customHeight="1">
      <c r="A457" s="68"/>
      <c r="B457" s="20"/>
      <c r="C457" s="51"/>
      <c r="D457" s="51"/>
      <c r="E457" s="20"/>
      <c r="F457" s="20"/>
      <c r="G457" s="20"/>
      <c r="H457" s="20"/>
      <c r="I457" s="20"/>
      <c r="J457" s="20"/>
      <c r="K457" s="20"/>
      <c r="L457" s="67"/>
    </row>
    <row r="458" spans="1:12" ht="12.75" customHeight="1">
      <c r="A458" s="68"/>
      <c r="B458" s="20"/>
      <c r="C458" s="51"/>
      <c r="D458" s="51"/>
      <c r="E458" s="20"/>
      <c r="F458" s="20"/>
      <c r="G458" s="20"/>
      <c r="H458" s="20"/>
      <c r="I458" s="20"/>
      <c r="J458" s="20"/>
      <c r="K458" s="20"/>
      <c r="L458" s="67"/>
    </row>
    <row r="459" spans="1:12" ht="12.75" customHeight="1">
      <c r="A459" s="68"/>
      <c r="B459" s="20"/>
      <c r="C459" s="51"/>
      <c r="D459" s="51"/>
      <c r="E459" s="20"/>
      <c r="F459" s="20"/>
      <c r="G459" s="20"/>
      <c r="H459" s="20"/>
      <c r="I459" s="20"/>
      <c r="J459" s="20"/>
      <c r="K459" s="20"/>
      <c r="L459" s="67"/>
    </row>
    <row r="460" spans="1:12" ht="12.75" customHeight="1">
      <c r="A460" s="68"/>
      <c r="B460" s="20"/>
      <c r="C460" s="51"/>
      <c r="D460" s="51"/>
      <c r="E460" s="20"/>
      <c r="F460" s="20"/>
      <c r="G460" s="20"/>
      <c r="H460" s="20"/>
      <c r="I460" s="20"/>
      <c r="J460" s="20"/>
      <c r="K460" s="20"/>
      <c r="L460" s="67"/>
    </row>
    <row r="461" spans="1:12" ht="12.75" customHeight="1">
      <c r="A461" s="68"/>
      <c r="B461" s="20"/>
      <c r="C461" s="51"/>
      <c r="D461" s="51"/>
      <c r="E461" s="20"/>
      <c r="F461" s="20"/>
      <c r="G461" s="20"/>
      <c r="H461" s="20"/>
      <c r="I461" s="20"/>
      <c r="J461" s="20"/>
      <c r="K461" s="20"/>
      <c r="L461" s="67"/>
    </row>
    <row r="462" spans="1:12" ht="12.75" customHeight="1">
      <c r="A462" s="68"/>
      <c r="B462" s="20"/>
      <c r="C462" s="51"/>
      <c r="D462" s="51"/>
      <c r="E462" s="20"/>
      <c r="F462" s="20"/>
      <c r="G462" s="20"/>
      <c r="H462" s="20"/>
      <c r="I462" s="20"/>
      <c r="J462" s="20"/>
      <c r="K462" s="20"/>
      <c r="L462" s="67"/>
    </row>
    <row r="463" spans="1:12" ht="12.75" customHeight="1">
      <c r="A463" s="68"/>
      <c r="B463" s="20"/>
      <c r="C463" s="51"/>
      <c r="D463" s="51"/>
      <c r="E463" s="20"/>
      <c r="F463" s="20"/>
      <c r="G463" s="20"/>
      <c r="H463" s="20"/>
      <c r="I463" s="20"/>
      <c r="J463" s="20"/>
      <c r="K463" s="20"/>
      <c r="L463" s="67"/>
    </row>
    <row r="464" spans="1:12" ht="12.75" customHeight="1">
      <c r="A464" s="68"/>
      <c r="B464" s="20"/>
      <c r="C464" s="51"/>
      <c r="D464" s="51"/>
      <c r="E464" s="20"/>
      <c r="F464" s="20"/>
      <c r="G464" s="20"/>
      <c r="H464" s="20"/>
      <c r="I464" s="20"/>
      <c r="J464" s="20"/>
      <c r="K464" s="20"/>
      <c r="L464" s="67"/>
    </row>
    <row r="465" spans="1:12" ht="12.75" customHeight="1">
      <c r="A465" s="68"/>
      <c r="B465" s="20"/>
      <c r="C465" s="51"/>
      <c r="D465" s="51"/>
      <c r="E465" s="20"/>
      <c r="F465" s="20"/>
      <c r="G465" s="20"/>
      <c r="H465" s="20"/>
      <c r="I465" s="20"/>
      <c r="J465" s="20"/>
      <c r="K465" s="20"/>
      <c r="L465" s="67"/>
    </row>
    <row r="466" spans="1:12" ht="12.75" customHeight="1">
      <c r="A466" s="68"/>
      <c r="B466" s="20"/>
      <c r="C466" s="51"/>
      <c r="D466" s="51"/>
      <c r="E466" s="20"/>
      <c r="F466" s="20"/>
      <c r="G466" s="20"/>
      <c r="H466" s="20"/>
      <c r="I466" s="20"/>
      <c r="J466" s="20"/>
      <c r="K466" s="20"/>
      <c r="L466" s="67"/>
    </row>
    <row r="467" spans="1:12" ht="12.75" customHeight="1">
      <c r="A467" s="68"/>
      <c r="B467" s="20"/>
      <c r="C467" s="51"/>
      <c r="D467" s="51"/>
      <c r="E467" s="20"/>
      <c r="F467" s="20"/>
      <c r="G467" s="20"/>
      <c r="H467" s="20"/>
      <c r="I467" s="20"/>
      <c r="J467" s="20"/>
      <c r="K467" s="20"/>
      <c r="L467" s="67"/>
    </row>
    <row r="468" spans="1:12" ht="12.75" customHeight="1">
      <c r="A468" s="68"/>
      <c r="B468" s="20"/>
      <c r="C468" s="51"/>
      <c r="D468" s="51"/>
      <c r="E468" s="20"/>
      <c r="F468" s="20"/>
      <c r="G468" s="20"/>
      <c r="H468" s="20"/>
      <c r="I468" s="20"/>
      <c r="J468" s="20"/>
      <c r="K468" s="20"/>
      <c r="L468" s="67"/>
    </row>
    <row r="469" spans="1:12" ht="12.75" customHeight="1">
      <c r="A469" s="68"/>
      <c r="B469" s="20"/>
      <c r="C469" s="51"/>
      <c r="D469" s="51"/>
      <c r="E469" s="20"/>
      <c r="F469" s="20"/>
      <c r="G469" s="20"/>
      <c r="H469" s="20"/>
      <c r="I469" s="20"/>
      <c r="J469" s="20"/>
      <c r="K469" s="20"/>
      <c r="L469" s="67"/>
    </row>
    <row r="470" spans="1:12" ht="12.75" customHeight="1">
      <c r="A470" s="68"/>
      <c r="B470" s="20"/>
      <c r="C470" s="51"/>
      <c r="D470" s="51"/>
      <c r="E470" s="20"/>
      <c r="F470" s="20"/>
      <c r="G470" s="20"/>
      <c r="H470" s="20"/>
      <c r="I470" s="20"/>
      <c r="J470" s="20"/>
      <c r="K470" s="20"/>
      <c r="L470" s="67"/>
    </row>
    <row r="471" spans="1:12" ht="12.75" customHeight="1">
      <c r="A471" s="68"/>
      <c r="B471" s="20"/>
      <c r="C471" s="51"/>
      <c r="D471" s="51"/>
      <c r="E471" s="20"/>
      <c r="F471" s="20"/>
      <c r="G471" s="20"/>
      <c r="H471" s="20"/>
      <c r="I471" s="20"/>
      <c r="J471" s="20"/>
      <c r="K471" s="20"/>
      <c r="L471" s="67"/>
    </row>
    <row r="472" spans="1:12" ht="12.75" customHeight="1">
      <c r="A472" s="68"/>
      <c r="B472" s="20"/>
      <c r="C472" s="51"/>
      <c r="D472" s="51"/>
      <c r="E472" s="20"/>
      <c r="F472" s="20"/>
      <c r="G472" s="20"/>
      <c r="H472" s="20"/>
      <c r="I472" s="20"/>
      <c r="J472" s="20"/>
      <c r="K472" s="20"/>
      <c r="L472" s="67"/>
    </row>
    <row r="473" spans="1:12" ht="12.75" customHeight="1">
      <c r="A473" s="68"/>
      <c r="B473" s="20"/>
      <c r="C473" s="51"/>
      <c r="D473" s="51"/>
      <c r="E473" s="20"/>
      <c r="F473" s="20"/>
      <c r="G473" s="20"/>
      <c r="H473" s="20"/>
      <c r="I473" s="20"/>
      <c r="J473" s="20"/>
      <c r="K473" s="20"/>
      <c r="L473" s="67"/>
    </row>
    <row r="474" spans="1:12" ht="12.75" customHeight="1">
      <c r="A474" s="68"/>
      <c r="B474" s="20"/>
      <c r="C474" s="51"/>
      <c r="D474" s="51"/>
      <c r="E474" s="20"/>
      <c r="F474" s="20"/>
      <c r="G474" s="20"/>
      <c r="H474" s="20"/>
      <c r="I474" s="20"/>
      <c r="J474" s="20"/>
      <c r="K474" s="20"/>
      <c r="L474" s="67"/>
    </row>
    <row r="475" spans="1:12" ht="12.75" customHeight="1">
      <c r="A475" s="68"/>
      <c r="B475" s="20"/>
      <c r="C475" s="51"/>
      <c r="D475" s="51"/>
      <c r="E475" s="20"/>
      <c r="F475" s="20"/>
      <c r="G475" s="20"/>
      <c r="H475" s="20"/>
      <c r="I475" s="20"/>
      <c r="J475" s="20"/>
      <c r="K475" s="20"/>
      <c r="L475" s="67"/>
    </row>
    <row r="476" spans="1:12" ht="12.75" customHeight="1">
      <c r="A476" s="68"/>
      <c r="B476" s="20"/>
      <c r="C476" s="51"/>
      <c r="D476" s="51"/>
      <c r="E476" s="20"/>
      <c r="F476" s="20"/>
      <c r="G476" s="20"/>
      <c r="H476" s="20"/>
      <c r="I476" s="20"/>
      <c r="J476" s="20"/>
      <c r="K476" s="20"/>
      <c r="L476" s="67"/>
    </row>
    <row r="477" spans="1:12" ht="12.75" customHeight="1">
      <c r="A477" s="68"/>
      <c r="B477" s="20"/>
      <c r="C477" s="51"/>
      <c r="D477" s="51"/>
      <c r="E477" s="20"/>
      <c r="F477" s="20"/>
      <c r="G477" s="20"/>
      <c r="H477" s="20"/>
      <c r="I477" s="20"/>
      <c r="J477" s="20"/>
      <c r="K477" s="20"/>
      <c r="L477" s="67"/>
    </row>
    <row r="478" spans="1:12" ht="12.75" customHeight="1">
      <c r="A478" s="68"/>
      <c r="B478" s="20"/>
      <c r="C478" s="51"/>
      <c r="D478" s="51"/>
      <c r="E478" s="20"/>
      <c r="F478" s="20"/>
      <c r="G478" s="20"/>
      <c r="H478" s="20"/>
      <c r="I478" s="20"/>
      <c r="J478" s="20"/>
      <c r="K478" s="20"/>
      <c r="L478" s="67"/>
    </row>
    <row r="479" spans="1:12" ht="12.75" customHeight="1">
      <c r="A479" s="68"/>
      <c r="B479" s="20"/>
      <c r="C479" s="51"/>
      <c r="D479" s="51"/>
      <c r="E479" s="20"/>
      <c r="F479" s="20"/>
      <c r="G479" s="20"/>
      <c r="H479" s="20"/>
      <c r="I479" s="20"/>
      <c r="J479" s="20"/>
      <c r="K479" s="20"/>
      <c r="L479" s="67"/>
    </row>
    <row r="480" spans="1:12" ht="12.75" customHeight="1">
      <c r="A480" s="68"/>
      <c r="B480" s="20"/>
      <c r="C480" s="51"/>
      <c r="D480" s="51"/>
      <c r="E480" s="20"/>
      <c r="F480" s="20"/>
      <c r="G480" s="20"/>
      <c r="H480" s="20"/>
      <c r="I480" s="20"/>
      <c r="J480" s="20"/>
      <c r="K480" s="20"/>
      <c r="L480" s="67"/>
    </row>
    <row r="481" spans="1:12" ht="12.75" customHeight="1">
      <c r="A481" s="68"/>
      <c r="B481" s="20"/>
      <c r="C481" s="51"/>
      <c r="D481" s="51"/>
      <c r="E481" s="20"/>
      <c r="F481" s="20"/>
      <c r="G481" s="20"/>
      <c r="H481" s="20"/>
      <c r="I481" s="20"/>
      <c r="J481" s="20"/>
      <c r="K481" s="20"/>
      <c r="L481" s="67"/>
    </row>
    <row r="482" spans="1:12" ht="12.75" customHeight="1">
      <c r="A482" s="68"/>
      <c r="B482" s="20"/>
      <c r="C482" s="51"/>
      <c r="D482" s="51"/>
      <c r="E482" s="20"/>
      <c r="F482" s="20"/>
      <c r="G482" s="20"/>
      <c r="H482" s="20"/>
      <c r="I482" s="20"/>
      <c r="J482" s="20"/>
      <c r="K482" s="20"/>
      <c r="L482" s="67"/>
    </row>
    <row r="483" spans="1:12" ht="12.75" customHeight="1">
      <c r="A483" s="68"/>
      <c r="B483" s="20"/>
      <c r="C483" s="51"/>
      <c r="D483" s="51"/>
      <c r="E483" s="20"/>
      <c r="F483" s="20"/>
      <c r="G483" s="20"/>
      <c r="H483" s="20"/>
      <c r="I483" s="20"/>
      <c r="J483" s="20"/>
      <c r="K483" s="20"/>
      <c r="L483" s="67"/>
    </row>
    <row r="484" spans="1:12" ht="12.75" customHeight="1">
      <c r="A484" s="68"/>
      <c r="B484" s="20"/>
      <c r="C484" s="51"/>
      <c r="D484" s="51"/>
      <c r="E484" s="20"/>
      <c r="F484" s="20"/>
      <c r="G484" s="20"/>
      <c r="H484" s="20"/>
      <c r="I484" s="20"/>
      <c r="J484" s="20"/>
      <c r="K484" s="20"/>
      <c r="L484" s="67"/>
    </row>
    <row r="485" spans="1:12" ht="12.75" customHeight="1">
      <c r="A485" s="68"/>
      <c r="B485" s="20"/>
      <c r="C485" s="51"/>
      <c r="D485" s="51"/>
      <c r="E485" s="20"/>
      <c r="F485" s="20"/>
      <c r="G485" s="20"/>
      <c r="H485" s="20"/>
      <c r="I485" s="20"/>
      <c r="J485" s="20"/>
      <c r="K485" s="20"/>
      <c r="L485" s="67"/>
    </row>
    <row r="486" spans="1:12" ht="12.75" customHeight="1">
      <c r="A486" s="68"/>
      <c r="B486" s="20"/>
      <c r="C486" s="51"/>
      <c r="D486" s="51"/>
      <c r="E486" s="20"/>
      <c r="F486" s="20"/>
      <c r="G486" s="20"/>
      <c r="H486" s="20"/>
      <c r="I486" s="20"/>
      <c r="J486" s="20"/>
      <c r="K486" s="20"/>
      <c r="L486" s="67"/>
    </row>
    <row r="487" spans="1:12" ht="12.75" customHeight="1">
      <c r="A487" s="68"/>
      <c r="B487" s="20"/>
      <c r="C487" s="51"/>
      <c r="D487" s="51"/>
      <c r="E487" s="20"/>
      <c r="F487" s="20"/>
      <c r="G487" s="20"/>
      <c r="H487" s="20"/>
      <c r="I487" s="20"/>
      <c r="J487" s="20"/>
      <c r="K487" s="20"/>
      <c r="L487" s="67"/>
    </row>
    <row r="488" spans="1:12" ht="12.75" customHeight="1">
      <c r="A488" s="68"/>
      <c r="B488" s="20"/>
      <c r="C488" s="51"/>
      <c r="D488" s="51"/>
      <c r="E488" s="20"/>
      <c r="F488" s="20"/>
      <c r="G488" s="20"/>
      <c r="H488" s="20"/>
      <c r="I488" s="20"/>
      <c r="J488" s="20"/>
      <c r="K488" s="20"/>
      <c r="L488" s="67"/>
    </row>
    <row r="489" spans="1:12" ht="12.75" customHeight="1">
      <c r="A489" s="68"/>
      <c r="B489" s="20"/>
      <c r="C489" s="51"/>
      <c r="D489" s="51"/>
      <c r="E489" s="20"/>
      <c r="F489" s="20"/>
      <c r="G489" s="20"/>
      <c r="H489" s="20"/>
      <c r="I489" s="20"/>
      <c r="J489" s="20"/>
      <c r="K489" s="20"/>
      <c r="L489" s="67"/>
    </row>
    <row r="490" spans="1:12" ht="12.75" customHeight="1">
      <c r="A490" s="68"/>
      <c r="B490" s="20"/>
      <c r="C490" s="51"/>
      <c r="D490" s="51"/>
      <c r="E490" s="20"/>
      <c r="F490" s="20"/>
      <c r="G490" s="20"/>
      <c r="H490" s="20"/>
      <c r="I490" s="20"/>
      <c r="J490" s="20"/>
      <c r="K490" s="20"/>
      <c r="L490" s="67"/>
    </row>
    <row r="491" spans="1:12" ht="12.75" customHeight="1">
      <c r="A491" s="68"/>
      <c r="B491" s="20"/>
      <c r="C491" s="51"/>
      <c r="D491" s="51"/>
      <c r="E491" s="20"/>
      <c r="F491" s="20"/>
      <c r="G491" s="20"/>
      <c r="H491" s="20"/>
      <c r="I491" s="20"/>
      <c r="J491" s="20"/>
      <c r="K491" s="20"/>
      <c r="L491" s="67"/>
    </row>
    <row r="492" spans="1:12" ht="12.75" customHeight="1">
      <c r="A492" s="68"/>
      <c r="B492" s="20"/>
      <c r="C492" s="51"/>
      <c r="D492" s="51"/>
      <c r="E492" s="20"/>
      <c r="F492" s="20"/>
      <c r="G492" s="20"/>
      <c r="H492" s="20"/>
      <c r="I492" s="20"/>
      <c r="J492" s="20"/>
      <c r="K492" s="20"/>
      <c r="L492" s="67"/>
    </row>
    <row r="493" spans="1:12" ht="12.75" customHeight="1">
      <c r="A493" s="68"/>
      <c r="B493" s="20"/>
      <c r="C493" s="51"/>
      <c r="D493" s="51"/>
      <c r="E493" s="20"/>
      <c r="F493" s="20"/>
      <c r="G493" s="20"/>
      <c r="H493" s="20"/>
      <c r="I493" s="20"/>
      <c r="J493" s="20"/>
      <c r="K493" s="20"/>
      <c r="L493" s="67"/>
    </row>
    <row r="494" spans="1:12" ht="12.75" customHeight="1">
      <c r="A494" s="68"/>
      <c r="B494" s="20"/>
      <c r="C494" s="51"/>
      <c r="D494" s="51"/>
      <c r="E494" s="20"/>
      <c r="F494" s="20"/>
      <c r="G494" s="20"/>
      <c r="H494" s="20"/>
      <c r="I494" s="20"/>
      <c r="J494" s="20"/>
      <c r="K494" s="20"/>
      <c r="L494" s="67"/>
    </row>
    <row r="495" spans="1:12" ht="12.75" customHeight="1">
      <c r="A495" s="68"/>
      <c r="B495" s="20"/>
      <c r="C495" s="51"/>
      <c r="D495" s="51"/>
      <c r="E495" s="20"/>
      <c r="F495" s="20"/>
      <c r="G495" s="20"/>
      <c r="H495" s="20"/>
      <c r="I495" s="20"/>
      <c r="J495" s="20"/>
      <c r="K495" s="20"/>
      <c r="L495" s="67"/>
    </row>
    <row r="496" spans="1:12" ht="12.75" customHeight="1">
      <c r="A496" s="68"/>
      <c r="B496" s="20"/>
      <c r="C496" s="51"/>
      <c r="D496" s="51"/>
      <c r="E496" s="20"/>
      <c r="F496" s="20"/>
      <c r="G496" s="20"/>
      <c r="H496" s="20"/>
      <c r="I496" s="20"/>
      <c r="J496" s="20"/>
      <c r="K496" s="20"/>
      <c r="L496" s="67"/>
    </row>
    <row r="497" spans="1:12" ht="12.75" customHeight="1">
      <c r="A497" s="68"/>
      <c r="B497" s="20"/>
      <c r="C497" s="51"/>
      <c r="D497" s="51"/>
      <c r="E497" s="20"/>
      <c r="F497" s="20"/>
      <c r="G497" s="20"/>
      <c r="H497" s="20"/>
      <c r="I497" s="20"/>
      <c r="J497" s="20"/>
      <c r="K497" s="20"/>
      <c r="L497" s="67"/>
    </row>
    <row r="498" spans="1:12" ht="12.75" customHeight="1">
      <c r="A498" s="68"/>
      <c r="B498" s="20"/>
      <c r="C498" s="51"/>
      <c r="D498" s="51"/>
      <c r="E498" s="20"/>
      <c r="F498" s="20"/>
      <c r="G498" s="20"/>
      <c r="H498" s="20"/>
      <c r="I498" s="20"/>
      <c r="J498" s="20"/>
      <c r="K498" s="20"/>
      <c r="L498" s="67"/>
    </row>
    <row r="499" spans="1:12" ht="12.75" customHeight="1">
      <c r="A499" s="68"/>
      <c r="B499" s="20"/>
      <c r="C499" s="51"/>
      <c r="D499" s="51"/>
      <c r="E499" s="20"/>
      <c r="F499" s="20"/>
      <c r="G499" s="20"/>
      <c r="H499" s="20"/>
      <c r="I499" s="20"/>
      <c r="J499" s="20"/>
      <c r="K499" s="20"/>
      <c r="L499" s="67"/>
    </row>
    <row r="500" spans="1:12" ht="12.75" customHeight="1">
      <c r="A500" s="68"/>
      <c r="B500" s="20"/>
      <c r="C500" s="51"/>
      <c r="D500" s="51"/>
      <c r="E500" s="20"/>
      <c r="F500" s="20"/>
      <c r="G500" s="20"/>
      <c r="H500" s="20"/>
      <c r="I500" s="20"/>
      <c r="J500" s="20"/>
      <c r="K500" s="20"/>
      <c r="L500" s="67"/>
    </row>
    <row r="501" spans="1:12" ht="12.75" customHeight="1">
      <c r="A501" s="68"/>
      <c r="B501" s="20"/>
      <c r="C501" s="51"/>
      <c r="D501" s="51"/>
      <c r="E501" s="20"/>
      <c r="F501" s="20"/>
      <c r="G501" s="20"/>
      <c r="H501" s="20"/>
      <c r="I501" s="20"/>
      <c r="J501" s="20"/>
      <c r="K501" s="20"/>
      <c r="L501" s="67"/>
    </row>
    <row r="502" spans="1:12" ht="12.75" customHeight="1">
      <c r="A502" s="68"/>
      <c r="B502" s="20"/>
      <c r="C502" s="51"/>
      <c r="D502" s="51"/>
      <c r="E502" s="20"/>
      <c r="F502" s="20"/>
      <c r="G502" s="20"/>
      <c r="H502" s="20"/>
      <c r="I502" s="20"/>
      <c r="J502" s="20"/>
      <c r="K502" s="20"/>
      <c r="L502" s="67"/>
    </row>
    <row r="503" spans="1:12" ht="12.75" customHeight="1">
      <c r="A503" s="68"/>
      <c r="B503" s="20"/>
      <c r="C503" s="51"/>
      <c r="D503" s="51"/>
      <c r="E503" s="20"/>
      <c r="F503" s="20"/>
      <c r="G503" s="20"/>
      <c r="H503" s="20"/>
      <c r="I503" s="20"/>
      <c r="J503" s="20"/>
      <c r="K503" s="20"/>
      <c r="L503" s="67"/>
    </row>
    <row r="504" spans="1:12" ht="12.75" customHeight="1">
      <c r="A504" s="68"/>
      <c r="B504" s="20"/>
      <c r="C504" s="51"/>
      <c r="D504" s="51"/>
      <c r="E504" s="20"/>
      <c r="F504" s="20"/>
      <c r="G504" s="20"/>
      <c r="H504" s="20"/>
      <c r="I504" s="20"/>
      <c r="J504" s="20"/>
      <c r="K504" s="20"/>
      <c r="L504" s="67"/>
    </row>
    <row r="505" spans="1:12" ht="12.75" customHeight="1">
      <c r="A505" s="68"/>
      <c r="B505" s="20"/>
      <c r="C505" s="51"/>
      <c r="D505" s="51"/>
      <c r="E505" s="20"/>
      <c r="F505" s="20"/>
      <c r="G505" s="20"/>
      <c r="H505" s="20"/>
      <c r="I505" s="20"/>
      <c r="J505" s="20"/>
      <c r="K505" s="20"/>
      <c r="L505" s="67"/>
    </row>
    <row r="506" spans="1:12" ht="12.75" customHeight="1">
      <c r="A506" s="68"/>
      <c r="B506" s="20"/>
      <c r="C506" s="51"/>
      <c r="D506" s="51"/>
      <c r="E506" s="20"/>
      <c r="F506" s="20"/>
      <c r="G506" s="20"/>
      <c r="H506" s="20"/>
      <c r="I506" s="20"/>
      <c r="J506" s="20"/>
      <c r="K506" s="20"/>
      <c r="L506" s="67"/>
    </row>
    <row r="507" spans="1:12" ht="12.75" customHeight="1">
      <c r="A507" s="68"/>
      <c r="B507" s="20"/>
      <c r="C507" s="51"/>
      <c r="D507" s="51"/>
      <c r="E507" s="20"/>
      <c r="F507" s="20"/>
      <c r="G507" s="20"/>
      <c r="H507" s="20"/>
      <c r="I507" s="20"/>
      <c r="J507" s="20"/>
      <c r="K507" s="20"/>
      <c r="L507" s="67"/>
    </row>
    <row r="508" spans="1:12" ht="12.75" customHeight="1">
      <c r="A508" s="68"/>
      <c r="B508" s="20"/>
      <c r="C508" s="51"/>
      <c r="D508" s="51"/>
      <c r="E508" s="20"/>
      <c r="F508" s="20"/>
      <c r="G508" s="20"/>
      <c r="H508" s="20"/>
      <c r="I508" s="20"/>
      <c r="J508" s="20"/>
      <c r="K508" s="20"/>
      <c r="L508" s="67"/>
    </row>
    <row r="509" spans="1:12" ht="12.75" customHeight="1">
      <c r="A509" s="68"/>
      <c r="B509" s="20"/>
      <c r="C509" s="51"/>
      <c r="D509" s="51"/>
      <c r="E509" s="20"/>
      <c r="F509" s="20"/>
      <c r="G509" s="20"/>
      <c r="H509" s="20"/>
      <c r="I509" s="20"/>
      <c r="J509" s="20"/>
      <c r="K509" s="20"/>
      <c r="L509" s="67"/>
    </row>
    <row r="510" spans="1:12" ht="12.75" customHeight="1">
      <c r="A510" s="68"/>
      <c r="B510" s="20"/>
      <c r="C510" s="51"/>
      <c r="D510" s="51"/>
      <c r="E510" s="20"/>
      <c r="F510" s="20"/>
      <c r="G510" s="20"/>
      <c r="H510" s="20"/>
      <c r="I510" s="20"/>
      <c r="J510" s="20"/>
      <c r="K510" s="20"/>
      <c r="L510" s="67"/>
    </row>
    <row r="511" spans="1:12" ht="12.75" customHeight="1">
      <c r="A511" s="68"/>
      <c r="B511" s="20"/>
      <c r="C511" s="51"/>
      <c r="D511" s="51"/>
      <c r="E511" s="20"/>
      <c r="F511" s="20"/>
      <c r="G511" s="20"/>
      <c r="H511" s="20"/>
      <c r="I511" s="20"/>
      <c r="J511" s="20"/>
      <c r="K511" s="20"/>
      <c r="L511" s="67"/>
    </row>
    <row r="512" spans="1:12" ht="12.75" customHeight="1">
      <c r="A512" s="68"/>
      <c r="B512" s="20"/>
      <c r="C512" s="51"/>
      <c r="D512" s="51"/>
      <c r="E512" s="20"/>
      <c r="F512" s="20"/>
      <c r="G512" s="20"/>
      <c r="H512" s="20"/>
      <c r="I512" s="20"/>
      <c r="J512" s="20"/>
      <c r="K512" s="20"/>
      <c r="L512" s="67"/>
    </row>
    <row r="513" spans="1:12" ht="12.75" customHeight="1">
      <c r="A513" s="68"/>
      <c r="B513" s="20"/>
      <c r="C513" s="51"/>
      <c r="D513" s="51"/>
      <c r="E513" s="20"/>
      <c r="F513" s="20"/>
      <c r="G513" s="20"/>
      <c r="H513" s="20"/>
      <c r="I513" s="20"/>
      <c r="J513" s="20"/>
      <c r="K513" s="20"/>
      <c r="L513" s="67"/>
    </row>
    <row r="514" spans="1:12" ht="12.75" customHeight="1">
      <c r="A514" s="68"/>
      <c r="B514" s="20"/>
      <c r="C514" s="51"/>
      <c r="D514" s="51"/>
      <c r="E514" s="20"/>
      <c r="F514" s="20"/>
      <c r="G514" s="20"/>
      <c r="H514" s="20"/>
      <c r="I514" s="20"/>
      <c r="J514" s="20"/>
      <c r="K514" s="20"/>
      <c r="L514" s="67"/>
    </row>
    <row r="515" spans="1:12" ht="12.75" customHeight="1">
      <c r="A515" s="68"/>
      <c r="B515" s="20"/>
      <c r="C515" s="51"/>
      <c r="D515" s="51"/>
      <c r="E515" s="20"/>
      <c r="F515" s="20"/>
      <c r="G515" s="20"/>
      <c r="H515" s="20"/>
      <c r="I515" s="20"/>
      <c r="J515" s="20"/>
      <c r="K515" s="20"/>
      <c r="L515" s="67"/>
    </row>
    <row r="516" spans="1:12" ht="12.75" customHeight="1">
      <c r="A516" s="68"/>
      <c r="B516" s="20"/>
      <c r="C516" s="51"/>
      <c r="D516" s="51"/>
      <c r="E516" s="20"/>
      <c r="F516" s="20"/>
      <c r="G516" s="20"/>
      <c r="H516" s="20"/>
      <c r="I516" s="20"/>
      <c r="J516" s="20"/>
      <c r="K516" s="20"/>
      <c r="L516" s="67"/>
    </row>
    <row r="517" spans="1:12" ht="12.75" customHeight="1">
      <c r="A517" s="68"/>
      <c r="B517" s="20"/>
      <c r="C517" s="51"/>
      <c r="D517" s="51"/>
      <c r="E517" s="20"/>
      <c r="F517" s="20"/>
      <c r="G517" s="20"/>
      <c r="H517" s="20"/>
      <c r="I517" s="20"/>
      <c r="J517" s="20"/>
      <c r="K517" s="20"/>
      <c r="L517" s="67"/>
    </row>
    <row r="518" spans="1:12" ht="12.75" customHeight="1">
      <c r="A518" s="68"/>
      <c r="B518" s="20"/>
      <c r="C518" s="51"/>
      <c r="D518" s="51"/>
      <c r="E518" s="20"/>
      <c r="F518" s="20"/>
      <c r="G518" s="20"/>
      <c r="H518" s="20"/>
      <c r="I518" s="20"/>
      <c r="J518" s="20"/>
      <c r="K518" s="20"/>
      <c r="L518" s="67"/>
    </row>
    <row r="519" spans="1:12" ht="12.75" customHeight="1">
      <c r="A519" s="68"/>
      <c r="B519" s="20"/>
      <c r="C519" s="51"/>
      <c r="D519" s="51"/>
      <c r="E519" s="20"/>
      <c r="F519" s="20"/>
      <c r="G519" s="20"/>
      <c r="H519" s="20"/>
      <c r="I519" s="20"/>
      <c r="J519" s="20"/>
      <c r="K519" s="20"/>
      <c r="L519" s="67"/>
    </row>
    <row r="520" spans="1:12" ht="12.75" customHeight="1">
      <c r="A520" s="68"/>
      <c r="B520" s="20"/>
      <c r="C520" s="51"/>
      <c r="D520" s="51"/>
      <c r="E520" s="20"/>
      <c r="F520" s="20"/>
      <c r="G520" s="20"/>
      <c r="H520" s="20"/>
      <c r="I520" s="20"/>
      <c r="J520" s="20"/>
      <c r="K520" s="20"/>
      <c r="L520" s="67"/>
    </row>
    <row r="521" spans="1:12" ht="12.75" customHeight="1">
      <c r="A521" s="68"/>
      <c r="B521" s="20"/>
      <c r="C521" s="51"/>
      <c r="D521" s="51"/>
      <c r="E521" s="20"/>
      <c r="F521" s="20"/>
      <c r="G521" s="20"/>
      <c r="H521" s="20"/>
      <c r="I521" s="20"/>
      <c r="J521" s="20"/>
      <c r="K521" s="20"/>
      <c r="L521" s="67"/>
    </row>
    <row r="522" spans="1:12" ht="12.75" customHeight="1">
      <c r="A522" s="68"/>
      <c r="B522" s="20"/>
      <c r="C522" s="51"/>
      <c r="D522" s="51"/>
      <c r="E522" s="20"/>
      <c r="F522" s="20"/>
      <c r="G522" s="20"/>
      <c r="H522" s="20"/>
      <c r="I522" s="20"/>
      <c r="J522" s="20"/>
      <c r="K522" s="20"/>
      <c r="L522" s="67"/>
    </row>
    <row r="523" spans="1:12" ht="12.75" customHeight="1">
      <c r="A523" s="68"/>
      <c r="B523" s="20"/>
      <c r="C523" s="51"/>
      <c r="D523" s="51"/>
      <c r="E523" s="20"/>
      <c r="F523" s="20"/>
      <c r="G523" s="20"/>
      <c r="H523" s="20"/>
      <c r="I523" s="20"/>
      <c r="J523" s="20"/>
      <c r="K523" s="20"/>
      <c r="L523" s="67"/>
    </row>
    <row r="524" spans="1:12" ht="12.75" customHeight="1">
      <c r="A524" s="68"/>
      <c r="B524" s="20"/>
      <c r="C524" s="51"/>
      <c r="D524" s="51"/>
      <c r="E524" s="20"/>
      <c r="F524" s="20"/>
      <c r="G524" s="20"/>
      <c r="H524" s="20"/>
      <c r="I524" s="20"/>
      <c r="J524" s="20"/>
      <c r="K524" s="20"/>
      <c r="L524" s="67"/>
    </row>
    <row r="525" spans="1:12" ht="12.75" customHeight="1">
      <c r="A525" s="68"/>
      <c r="B525" s="20"/>
      <c r="C525" s="51"/>
      <c r="D525" s="51"/>
      <c r="E525" s="20"/>
      <c r="F525" s="20"/>
      <c r="G525" s="20"/>
      <c r="H525" s="20"/>
      <c r="I525" s="20"/>
      <c r="J525" s="20"/>
      <c r="K525" s="20"/>
      <c r="L525" s="67"/>
    </row>
    <row r="526" spans="1:12" ht="12.75" customHeight="1">
      <c r="A526" s="68"/>
      <c r="B526" s="20"/>
      <c r="C526" s="51"/>
      <c r="D526" s="51"/>
      <c r="E526" s="20"/>
      <c r="F526" s="20"/>
      <c r="G526" s="20"/>
      <c r="H526" s="20"/>
      <c r="I526" s="20"/>
      <c r="J526" s="20"/>
      <c r="K526" s="20"/>
      <c r="L526" s="67"/>
    </row>
    <row r="527" spans="1:12" ht="12.75" customHeight="1">
      <c r="A527" s="68"/>
      <c r="B527" s="20"/>
      <c r="C527" s="51"/>
      <c r="D527" s="51"/>
      <c r="E527" s="20"/>
      <c r="F527" s="20"/>
      <c r="G527" s="20"/>
      <c r="H527" s="20"/>
      <c r="I527" s="20"/>
      <c r="J527" s="20"/>
      <c r="K527" s="20"/>
      <c r="L527" s="67"/>
    </row>
    <row r="528" spans="1:12" ht="12.75" customHeight="1">
      <c r="A528" s="68"/>
      <c r="B528" s="20"/>
      <c r="C528" s="51"/>
      <c r="D528" s="51"/>
      <c r="E528" s="20"/>
      <c r="F528" s="20"/>
      <c r="G528" s="20"/>
      <c r="H528" s="20"/>
      <c r="I528" s="20"/>
      <c r="J528" s="20"/>
      <c r="K528" s="20"/>
      <c r="L528" s="67"/>
    </row>
    <row r="529" spans="1:12" ht="12.75" customHeight="1">
      <c r="A529" s="68"/>
      <c r="B529" s="20"/>
      <c r="C529" s="51"/>
      <c r="D529" s="51"/>
      <c r="E529" s="20"/>
      <c r="F529" s="20"/>
      <c r="G529" s="20"/>
      <c r="H529" s="20"/>
      <c r="I529" s="20"/>
      <c r="J529" s="20"/>
      <c r="K529" s="20"/>
      <c r="L529" s="67"/>
    </row>
    <row r="530" spans="1:12" ht="12.75" customHeight="1">
      <c r="A530" s="68"/>
      <c r="B530" s="20"/>
      <c r="C530" s="51"/>
      <c r="D530" s="51"/>
      <c r="E530" s="20"/>
      <c r="F530" s="20"/>
      <c r="G530" s="20"/>
      <c r="H530" s="20"/>
      <c r="I530" s="20"/>
      <c r="J530" s="20"/>
      <c r="K530" s="20"/>
      <c r="L530" s="67"/>
    </row>
    <row r="531" spans="1:12" ht="12.75" customHeight="1">
      <c r="A531" s="68"/>
      <c r="B531" s="20"/>
      <c r="C531" s="51"/>
      <c r="D531" s="51"/>
      <c r="E531" s="20"/>
      <c r="F531" s="20"/>
      <c r="G531" s="20"/>
      <c r="H531" s="20"/>
      <c r="I531" s="20"/>
      <c r="J531" s="20"/>
      <c r="K531" s="20"/>
      <c r="L531" s="67"/>
    </row>
    <row r="532" spans="1:12" ht="12.75" customHeight="1">
      <c r="A532" s="68"/>
      <c r="B532" s="20"/>
      <c r="C532" s="51"/>
      <c r="D532" s="51"/>
      <c r="E532" s="20"/>
      <c r="F532" s="20"/>
      <c r="G532" s="20"/>
      <c r="H532" s="20"/>
      <c r="I532" s="20"/>
      <c r="J532" s="20"/>
      <c r="K532" s="20"/>
      <c r="L532" s="67"/>
    </row>
    <row r="533" spans="1:12" ht="12.75" customHeight="1">
      <c r="A533" s="68"/>
      <c r="B533" s="20"/>
      <c r="C533" s="51"/>
      <c r="D533" s="51"/>
      <c r="E533" s="20"/>
      <c r="F533" s="20"/>
      <c r="G533" s="20"/>
      <c r="H533" s="20"/>
      <c r="I533" s="20"/>
      <c r="J533" s="20"/>
      <c r="K533" s="20"/>
      <c r="L533" s="67"/>
    </row>
    <row r="534" spans="1:12" ht="12.75" customHeight="1">
      <c r="A534" s="68"/>
      <c r="B534" s="20"/>
      <c r="C534" s="51"/>
      <c r="D534" s="51"/>
      <c r="E534" s="20"/>
      <c r="F534" s="20"/>
      <c r="G534" s="20"/>
      <c r="H534" s="20"/>
      <c r="I534" s="20"/>
      <c r="J534" s="20"/>
      <c r="K534" s="20"/>
      <c r="L534" s="67"/>
    </row>
    <row r="535" spans="1:12" ht="12.75" customHeight="1">
      <c r="A535" s="68"/>
      <c r="B535" s="20"/>
      <c r="C535" s="51"/>
      <c r="D535" s="51"/>
      <c r="E535" s="20"/>
      <c r="F535" s="20"/>
      <c r="G535" s="20"/>
      <c r="H535" s="20"/>
      <c r="I535" s="20"/>
      <c r="J535" s="20"/>
      <c r="K535" s="20"/>
      <c r="L535" s="67"/>
    </row>
    <row r="536" spans="1:12" ht="12.75" customHeight="1">
      <c r="A536" s="68"/>
      <c r="B536" s="20"/>
      <c r="C536" s="51"/>
      <c r="D536" s="51"/>
      <c r="E536" s="20"/>
      <c r="F536" s="20"/>
      <c r="G536" s="20"/>
      <c r="H536" s="20"/>
      <c r="I536" s="20"/>
      <c r="J536" s="20"/>
      <c r="K536" s="20"/>
      <c r="L536" s="67"/>
    </row>
    <row r="537" spans="1:12" ht="12.75" customHeight="1">
      <c r="A537" s="68"/>
      <c r="B537" s="20"/>
      <c r="C537" s="51"/>
      <c r="D537" s="51"/>
      <c r="E537" s="20"/>
      <c r="F537" s="20"/>
      <c r="G537" s="20"/>
      <c r="H537" s="20"/>
      <c r="I537" s="20"/>
      <c r="J537" s="20"/>
      <c r="K537" s="20"/>
      <c r="L537" s="67"/>
    </row>
    <row r="538" spans="1:12" ht="12.75" customHeight="1">
      <c r="A538" s="68"/>
      <c r="B538" s="20"/>
      <c r="C538" s="51"/>
      <c r="D538" s="51"/>
      <c r="E538" s="20"/>
      <c r="F538" s="20"/>
      <c r="G538" s="20"/>
      <c r="H538" s="20"/>
      <c r="I538" s="20"/>
      <c r="J538" s="20"/>
      <c r="K538" s="20"/>
      <c r="L538" s="67"/>
    </row>
    <row r="539" spans="1:12" ht="12.75" customHeight="1">
      <c r="A539" s="68"/>
      <c r="B539" s="20"/>
      <c r="C539" s="51"/>
      <c r="D539" s="51"/>
      <c r="E539" s="20"/>
      <c r="F539" s="20"/>
      <c r="G539" s="20"/>
      <c r="H539" s="20"/>
      <c r="I539" s="20"/>
      <c r="J539" s="20"/>
      <c r="K539" s="20"/>
      <c r="L539" s="67"/>
    </row>
    <row r="540" spans="1:12" ht="12.75" customHeight="1">
      <c r="A540" s="68"/>
      <c r="B540" s="20"/>
      <c r="C540" s="51"/>
      <c r="D540" s="51"/>
      <c r="E540" s="20"/>
      <c r="F540" s="20"/>
      <c r="G540" s="20"/>
      <c r="H540" s="20"/>
      <c r="I540" s="20"/>
      <c r="J540" s="20"/>
      <c r="K540" s="20"/>
      <c r="L540" s="67"/>
    </row>
    <row r="541" spans="1:12" ht="12.75" customHeight="1">
      <c r="A541" s="68"/>
      <c r="B541" s="20"/>
      <c r="C541" s="51"/>
      <c r="D541" s="51"/>
      <c r="E541" s="20"/>
      <c r="F541" s="20"/>
      <c r="G541" s="20"/>
      <c r="H541" s="20"/>
      <c r="I541" s="20"/>
      <c r="J541" s="20"/>
      <c r="K541" s="20"/>
      <c r="L541" s="67"/>
    </row>
    <row r="542" spans="1:12" ht="12.75" customHeight="1">
      <c r="A542" s="68"/>
      <c r="B542" s="20"/>
      <c r="C542" s="51"/>
      <c r="D542" s="51"/>
      <c r="E542" s="20"/>
      <c r="F542" s="20"/>
      <c r="G542" s="20"/>
      <c r="H542" s="20"/>
      <c r="I542" s="20"/>
      <c r="J542" s="20"/>
      <c r="K542" s="20"/>
      <c r="L542" s="67"/>
    </row>
    <row r="543" spans="1:12" ht="12.75" customHeight="1">
      <c r="A543" s="68"/>
      <c r="B543" s="20"/>
      <c r="C543" s="51"/>
      <c r="D543" s="51"/>
      <c r="E543" s="20"/>
      <c r="F543" s="20"/>
      <c r="G543" s="20"/>
      <c r="H543" s="20"/>
      <c r="I543" s="20"/>
      <c r="J543" s="20"/>
      <c r="K543" s="20"/>
      <c r="L543" s="67"/>
    </row>
    <row r="544" spans="1:12" ht="12.75" customHeight="1">
      <c r="A544" s="68"/>
      <c r="B544" s="20"/>
      <c r="C544" s="51"/>
      <c r="D544" s="51"/>
      <c r="E544" s="20"/>
      <c r="F544" s="20"/>
      <c r="G544" s="20"/>
      <c r="H544" s="20"/>
      <c r="I544" s="20"/>
      <c r="J544" s="20"/>
      <c r="K544" s="20"/>
      <c r="L544" s="67"/>
    </row>
    <row r="545" spans="1:12" ht="12.75" customHeight="1">
      <c r="A545" s="68"/>
      <c r="B545" s="20"/>
      <c r="C545" s="51"/>
      <c r="D545" s="51"/>
      <c r="E545" s="20"/>
      <c r="F545" s="20"/>
      <c r="G545" s="20"/>
      <c r="H545" s="20"/>
      <c r="I545" s="20"/>
      <c r="J545" s="20"/>
      <c r="K545" s="20"/>
      <c r="L545" s="67"/>
    </row>
    <row r="546" spans="1:12" ht="12.75" customHeight="1">
      <c r="A546" s="68"/>
      <c r="B546" s="20"/>
      <c r="C546" s="51"/>
      <c r="D546" s="51"/>
      <c r="E546" s="20"/>
      <c r="F546" s="20"/>
      <c r="G546" s="20"/>
      <c r="H546" s="20"/>
      <c r="I546" s="20"/>
      <c r="J546" s="20"/>
      <c r="K546" s="20"/>
      <c r="L546" s="67"/>
    </row>
    <row r="547" spans="1:12" ht="12.75" customHeight="1">
      <c r="A547" s="68"/>
      <c r="B547" s="20"/>
      <c r="C547" s="51"/>
      <c r="D547" s="51"/>
      <c r="E547" s="20"/>
      <c r="F547" s="20"/>
      <c r="G547" s="20"/>
      <c r="H547" s="20"/>
      <c r="I547" s="20"/>
      <c r="J547" s="20"/>
      <c r="K547" s="20"/>
      <c r="L547" s="67"/>
    </row>
    <row r="548" spans="1:12" ht="12.75" customHeight="1">
      <c r="A548" s="68"/>
      <c r="B548" s="20"/>
      <c r="C548" s="51"/>
      <c r="D548" s="51"/>
      <c r="E548" s="20"/>
      <c r="F548" s="20"/>
      <c r="G548" s="20"/>
      <c r="H548" s="20"/>
      <c r="I548" s="20"/>
      <c r="J548" s="20"/>
      <c r="K548" s="20"/>
      <c r="L548" s="67"/>
    </row>
    <row r="549" spans="1:12" ht="12.75" customHeight="1">
      <c r="A549" s="68"/>
      <c r="B549" s="20"/>
      <c r="C549" s="51"/>
      <c r="D549" s="51"/>
      <c r="E549" s="20"/>
      <c r="F549" s="20"/>
      <c r="G549" s="20"/>
      <c r="H549" s="20"/>
      <c r="I549" s="20"/>
      <c r="J549" s="20"/>
      <c r="K549" s="20"/>
      <c r="L549" s="67"/>
    </row>
    <row r="550" spans="1:12" ht="12.75" customHeight="1">
      <c r="A550" s="68"/>
      <c r="B550" s="20"/>
      <c r="C550" s="51"/>
      <c r="D550" s="51"/>
      <c r="E550" s="20"/>
      <c r="F550" s="20"/>
      <c r="G550" s="20"/>
      <c r="H550" s="20"/>
      <c r="I550" s="20"/>
      <c r="J550" s="20"/>
      <c r="K550" s="20"/>
      <c r="L550" s="67"/>
    </row>
    <row r="551" spans="1:12" ht="12.75" customHeight="1">
      <c r="A551" s="68"/>
      <c r="B551" s="20"/>
      <c r="C551" s="51"/>
      <c r="D551" s="51"/>
      <c r="E551" s="20"/>
      <c r="F551" s="20"/>
      <c r="G551" s="20"/>
      <c r="H551" s="20"/>
      <c r="I551" s="20"/>
      <c r="J551" s="20"/>
      <c r="K551" s="20"/>
      <c r="L551" s="67"/>
    </row>
    <row r="552" spans="1:12" ht="12.75" customHeight="1">
      <c r="A552" s="68"/>
      <c r="B552" s="20"/>
      <c r="C552" s="51"/>
      <c r="D552" s="51"/>
      <c r="E552" s="20"/>
      <c r="F552" s="20"/>
      <c r="G552" s="20"/>
      <c r="H552" s="20"/>
      <c r="I552" s="20"/>
      <c r="J552" s="20"/>
      <c r="K552" s="20"/>
      <c r="L552" s="67"/>
    </row>
    <row r="553" spans="1:12" ht="12.75" customHeight="1">
      <c r="A553" s="68"/>
      <c r="B553" s="20"/>
      <c r="C553" s="51"/>
      <c r="D553" s="51"/>
      <c r="E553" s="20"/>
      <c r="F553" s="20"/>
      <c r="G553" s="20"/>
      <c r="H553" s="20"/>
      <c r="I553" s="20"/>
      <c r="J553" s="20"/>
      <c r="K553" s="20"/>
      <c r="L553" s="67"/>
    </row>
    <row r="554" spans="1:12" ht="12.75" customHeight="1">
      <c r="A554" s="68"/>
      <c r="B554" s="20"/>
      <c r="C554" s="51"/>
      <c r="D554" s="51"/>
      <c r="E554" s="20"/>
      <c r="F554" s="20"/>
      <c r="G554" s="20"/>
      <c r="H554" s="20"/>
      <c r="I554" s="20"/>
      <c r="J554" s="20"/>
      <c r="K554" s="20"/>
      <c r="L554" s="67"/>
    </row>
    <row r="555" spans="1:12" ht="12.75" customHeight="1">
      <c r="A555" s="68"/>
      <c r="B555" s="20"/>
      <c r="C555" s="51"/>
      <c r="D555" s="51"/>
      <c r="E555" s="20"/>
      <c r="F555" s="20"/>
      <c r="G555" s="20"/>
      <c r="H555" s="20"/>
      <c r="I555" s="20"/>
      <c r="J555" s="20"/>
      <c r="K555" s="20"/>
      <c r="L555" s="67"/>
    </row>
    <row r="556" spans="1:12" ht="12.75" customHeight="1">
      <c r="A556" s="68"/>
      <c r="B556" s="20"/>
      <c r="C556" s="51"/>
      <c r="D556" s="51"/>
      <c r="E556" s="20"/>
      <c r="F556" s="20"/>
      <c r="G556" s="20"/>
      <c r="H556" s="20"/>
      <c r="I556" s="20"/>
      <c r="J556" s="20"/>
      <c r="K556" s="20"/>
      <c r="L556" s="67"/>
    </row>
    <row r="557" spans="1:12" ht="12.75" customHeight="1">
      <c r="A557" s="68"/>
      <c r="B557" s="20"/>
      <c r="C557" s="51"/>
      <c r="D557" s="51"/>
      <c r="E557" s="20"/>
      <c r="F557" s="20"/>
      <c r="G557" s="20"/>
      <c r="H557" s="20"/>
      <c r="I557" s="20"/>
      <c r="J557" s="20"/>
      <c r="K557" s="20"/>
      <c r="L557" s="67"/>
    </row>
    <row r="558" spans="1:12" ht="12.75" customHeight="1">
      <c r="A558" s="68"/>
      <c r="B558" s="20"/>
      <c r="C558" s="51"/>
      <c r="D558" s="51"/>
      <c r="E558" s="20"/>
      <c r="F558" s="20"/>
      <c r="G558" s="20"/>
      <c r="H558" s="20"/>
      <c r="I558" s="20"/>
      <c r="J558" s="20"/>
      <c r="K558" s="20"/>
      <c r="L558" s="67"/>
    </row>
    <row r="559" spans="1:12" ht="12.75" customHeight="1">
      <c r="A559" s="68"/>
      <c r="B559" s="20"/>
      <c r="C559" s="51"/>
      <c r="D559" s="51"/>
      <c r="E559" s="20"/>
      <c r="F559" s="20"/>
      <c r="G559" s="20"/>
      <c r="H559" s="20"/>
      <c r="I559" s="20"/>
      <c r="J559" s="20"/>
      <c r="K559" s="20"/>
      <c r="L559" s="67"/>
    </row>
    <row r="560" spans="1:12" ht="12.75" customHeight="1">
      <c r="A560" s="68"/>
      <c r="B560" s="20"/>
      <c r="C560" s="51"/>
      <c r="D560" s="51"/>
      <c r="E560" s="20"/>
      <c r="F560" s="20"/>
      <c r="G560" s="20"/>
      <c r="H560" s="20"/>
      <c r="I560" s="20"/>
      <c r="J560" s="20"/>
      <c r="K560" s="20"/>
      <c r="L560" s="67"/>
    </row>
    <row r="561" spans="1:12" ht="12.75" customHeight="1">
      <c r="A561" s="68"/>
      <c r="B561" s="20"/>
      <c r="C561" s="51"/>
      <c r="D561" s="51"/>
      <c r="E561" s="20"/>
      <c r="F561" s="20"/>
      <c r="G561" s="20"/>
      <c r="H561" s="20"/>
      <c r="I561" s="20"/>
      <c r="J561" s="20"/>
      <c r="K561" s="20"/>
      <c r="L561" s="67"/>
    </row>
    <row r="562" spans="1:12" ht="12.75" customHeight="1">
      <c r="A562" s="68"/>
      <c r="B562" s="20"/>
      <c r="C562" s="51"/>
      <c r="D562" s="51"/>
      <c r="E562" s="20"/>
      <c r="F562" s="20"/>
      <c r="G562" s="20"/>
      <c r="H562" s="20"/>
      <c r="I562" s="20"/>
      <c r="J562" s="20"/>
      <c r="K562" s="20"/>
      <c r="L562" s="67"/>
    </row>
    <row r="563" spans="1:12" ht="12.75" customHeight="1">
      <c r="A563" s="68"/>
      <c r="B563" s="20"/>
      <c r="C563" s="51"/>
      <c r="D563" s="51"/>
      <c r="E563" s="20"/>
      <c r="F563" s="20"/>
      <c r="G563" s="20"/>
      <c r="H563" s="20"/>
      <c r="I563" s="20"/>
      <c r="J563" s="20"/>
      <c r="K563" s="20"/>
      <c r="L563" s="67"/>
    </row>
    <row r="564" spans="1:12" ht="12.75" customHeight="1">
      <c r="A564" s="68"/>
      <c r="B564" s="20"/>
      <c r="C564" s="51"/>
      <c r="D564" s="51"/>
      <c r="E564" s="20"/>
      <c r="F564" s="20"/>
      <c r="G564" s="20"/>
      <c r="H564" s="20"/>
      <c r="I564" s="20"/>
      <c r="J564" s="20"/>
      <c r="K564" s="20"/>
      <c r="L564" s="67"/>
    </row>
    <row r="565" spans="1:12" ht="12.75" customHeight="1">
      <c r="A565" s="68"/>
      <c r="B565" s="20"/>
      <c r="C565" s="51"/>
      <c r="D565" s="51"/>
      <c r="E565" s="20"/>
      <c r="F565" s="20"/>
      <c r="G565" s="20"/>
      <c r="H565" s="20"/>
      <c r="I565" s="20"/>
      <c r="J565" s="20"/>
      <c r="K565" s="20"/>
      <c r="L565" s="67"/>
    </row>
    <row r="566" spans="1:12" ht="12.75" customHeight="1">
      <c r="A566" s="68"/>
      <c r="B566" s="20"/>
      <c r="C566" s="51"/>
      <c r="D566" s="51"/>
      <c r="E566" s="20"/>
      <c r="F566" s="20"/>
      <c r="G566" s="20"/>
      <c r="H566" s="20"/>
      <c r="I566" s="20"/>
      <c r="J566" s="20"/>
      <c r="K566" s="20"/>
      <c r="L566" s="67"/>
    </row>
    <row r="567" spans="1:12" ht="12.75" customHeight="1">
      <c r="A567" s="68"/>
      <c r="B567" s="20"/>
      <c r="C567" s="51"/>
      <c r="D567" s="51"/>
      <c r="E567" s="20"/>
      <c r="F567" s="20"/>
      <c r="G567" s="20"/>
      <c r="H567" s="20"/>
      <c r="I567" s="20"/>
      <c r="J567" s="20"/>
      <c r="K567" s="20"/>
      <c r="L567" s="67"/>
    </row>
    <row r="568" spans="1:12" ht="12.75" customHeight="1">
      <c r="A568" s="68"/>
      <c r="B568" s="20"/>
      <c r="C568" s="51"/>
      <c r="D568" s="51"/>
      <c r="E568" s="20"/>
      <c r="F568" s="20"/>
      <c r="G568" s="20"/>
      <c r="H568" s="20"/>
      <c r="I568" s="20"/>
      <c r="J568" s="20"/>
      <c r="K568" s="20"/>
      <c r="L568" s="67"/>
    </row>
    <row r="569" spans="1:12" ht="12.75" customHeight="1">
      <c r="A569" s="68"/>
      <c r="B569" s="20"/>
      <c r="C569" s="51"/>
      <c r="D569" s="51"/>
      <c r="E569" s="20"/>
      <c r="F569" s="20"/>
      <c r="G569" s="20"/>
      <c r="H569" s="20"/>
      <c r="I569" s="20"/>
      <c r="J569" s="20"/>
      <c r="K569" s="20"/>
      <c r="L569" s="67"/>
    </row>
    <row r="570" spans="1:12" ht="12.75" customHeight="1">
      <c r="A570" s="68"/>
      <c r="B570" s="20"/>
      <c r="C570" s="51"/>
      <c r="D570" s="51"/>
      <c r="E570" s="20"/>
      <c r="F570" s="20"/>
      <c r="G570" s="20"/>
      <c r="H570" s="20"/>
      <c r="I570" s="20"/>
      <c r="J570" s="20"/>
      <c r="K570" s="20"/>
      <c r="L570" s="67"/>
    </row>
    <row r="571" spans="1:12" ht="12.75" customHeight="1">
      <c r="A571" s="68"/>
      <c r="B571" s="20"/>
      <c r="C571" s="51"/>
      <c r="D571" s="51"/>
      <c r="E571" s="20"/>
      <c r="F571" s="20"/>
      <c r="G571" s="20"/>
      <c r="H571" s="20"/>
      <c r="I571" s="20"/>
      <c r="J571" s="20"/>
      <c r="K571" s="20"/>
      <c r="L571" s="67"/>
    </row>
    <row r="572" spans="1:12" ht="12.75" customHeight="1">
      <c r="A572" s="68"/>
      <c r="B572" s="20"/>
      <c r="C572" s="51"/>
      <c r="D572" s="51"/>
      <c r="E572" s="20"/>
      <c r="F572" s="20"/>
      <c r="G572" s="20"/>
      <c r="H572" s="20"/>
      <c r="I572" s="20"/>
      <c r="J572" s="20"/>
      <c r="K572" s="20"/>
      <c r="L572" s="67"/>
    </row>
    <row r="573" spans="1:12" ht="12.75" customHeight="1">
      <c r="A573" s="68"/>
      <c r="B573" s="20"/>
      <c r="C573" s="51"/>
      <c r="D573" s="51"/>
      <c r="E573" s="20"/>
      <c r="F573" s="20"/>
      <c r="G573" s="20"/>
      <c r="H573" s="20"/>
      <c r="I573" s="20"/>
      <c r="J573" s="20"/>
      <c r="K573" s="20"/>
      <c r="L573" s="67"/>
    </row>
    <row r="574" spans="1:12" ht="12.75" customHeight="1">
      <c r="A574" s="68"/>
      <c r="B574" s="20"/>
      <c r="C574" s="51"/>
      <c r="D574" s="51"/>
      <c r="E574" s="20"/>
      <c r="F574" s="20"/>
      <c r="G574" s="20"/>
      <c r="H574" s="20"/>
      <c r="I574" s="20"/>
      <c r="J574" s="20"/>
      <c r="K574" s="20"/>
      <c r="L574" s="67"/>
    </row>
    <row r="575" spans="1:12" ht="12.75" customHeight="1">
      <c r="A575" s="68"/>
      <c r="B575" s="20"/>
      <c r="C575" s="51"/>
      <c r="D575" s="51"/>
      <c r="E575" s="20"/>
      <c r="F575" s="20"/>
      <c r="G575" s="20"/>
      <c r="H575" s="20"/>
      <c r="I575" s="20"/>
      <c r="J575" s="20"/>
      <c r="K575" s="20"/>
      <c r="L575" s="67"/>
    </row>
    <row r="576" spans="1:12" ht="12.75" customHeight="1">
      <c r="A576" s="68"/>
      <c r="B576" s="20"/>
      <c r="C576" s="51"/>
      <c r="D576" s="51"/>
      <c r="E576" s="20"/>
      <c r="F576" s="20"/>
      <c r="G576" s="20"/>
      <c r="H576" s="20"/>
      <c r="I576" s="20"/>
      <c r="J576" s="20"/>
      <c r="K576" s="20"/>
      <c r="L576" s="67"/>
    </row>
    <row r="577" spans="1:12" ht="12.75" customHeight="1">
      <c r="A577" s="68"/>
      <c r="B577" s="20"/>
      <c r="C577" s="51"/>
      <c r="D577" s="51"/>
      <c r="E577" s="20"/>
      <c r="F577" s="20"/>
      <c r="G577" s="20"/>
      <c r="H577" s="20"/>
      <c r="I577" s="20"/>
      <c r="J577" s="20"/>
      <c r="K577" s="20"/>
      <c r="L577" s="67"/>
    </row>
    <row r="578" spans="1:12" ht="12.75" customHeight="1">
      <c r="A578" s="68"/>
      <c r="B578" s="20"/>
      <c r="C578" s="51"/>
      <c r="D578" s="51"/>
      <c r="E578" s="20"/>
      <c r="F578" s="20"/>
      <c r="G578" s="20"/>
      <c r="H578" s="20"/>
      <c r="I578" s="20"/>
      <c r="J578" s="20"/>
      <c r="K578" s="20"/>
      <c r="L578" s="67"/>
    </row>
    <row r="579" spans="1:12" ht="12.75" customHeight="1">
      <c r="A579" s="68"/>
      <c r="B579" s="20"/>
      <c r="C579" s="51"/>
      <c r="D579" s="51"/>
      <c r="E579" s="20"/>
      <c r="F579" s="20"/>
      <c r="G579" s="20"/>
      <c r="H579" s="20"/>
      <c r="I579" s="20"/>
      <c r="J579" s="20"/>
      <c r="K579" s="20"/>
      <c r="L579" s="67"/>
    </row>
    <row r="580" spans="1:12" ht="12.75" customHeight="1">
      <c r="A580" s="68"/>
      <c r="B580" s="20"/>
      <c r="C580" s="51"/>
      <c r="D580" s="51"/>
      <c r="E580" s="20"/>
      <c r="F580" s="20"/>
      <c r="G580" s="20"/>
      <c r="H580" s="20"/>
      <c r="I580" s="20"/>
      <c r="J580" s="20"/>
      <c r="K580" s="20"/>
      <c r="L580" s="67"/>
    </row>
    <row r="581" spans="1:12" ht="12.75" customHeight="1">
      <c r="A581" s="68"/>
      <c r="B581" s="20"/>
      <c r="C581" s="51"/>
      <c r="D581" s="51"/>
      <c r="E581" s="20"/>
      <c r="F581" s="20"/>
      <c r="G581" s="20"/>
      <c r="H581" s="20"/>
      <c r="I581" s="20"/>
      <c r="J581" s="20"/>
      <c r="K581" s="20"/>
      <c r="L581" s="67"/>
    </row>
    <row r="582" spans="1:12" ht="12.75" customHeight="1">
      <c r="A582" s="68"/>
      <c r="B582" s="20"/>
      <c r="C582" s="51"/>
      <c r="D582" s="51"/>
      <c r="E582" s="20"/>
      <c r="F582" s="20"/>
      <c r="G582" s="20"/>
      <c r="H582" s="20"/>
      <c r="I582" s="20"/>
      <c r="J582" s="20"/>
      <c r="K582" s="20"/>
      <c r="L582" s="67"/>
    </row>
    <row r="583" spans="1:12" ht="12.75" customHeight="1">
      <c r="A583" s="68"/>
      <c r="B583" s="20"/>
      <c r="C583" s="51"/>
      <c r="D583" s="51"/>
      <c r="E583" s="20"/>
      <c r="F583" s="20"/>
      <c r="G583" s="20"/>
      <c r="H583" s="20"/>
      <c r="I583" s="20"/>
      <c r="J583" s="20"/>
      <c r="K583" s="20"/>
      <c r="L583" s="67"/>
    </row>
    <row r="584" spans="1:12" ht="12.75" customHeight="1">
      <c r="A584" s="68"/>
      <c r="B584" s="20"/>
      <c r="C584" s="51"/>
      <c r="D584" s="51"/>
      <c r="E584" s="20"/>
      <c r="F584" s="20"/>
      <c r="G584" s="20"/>
      <c r="H584" s="20"/>
      <c r="I584" s="20"/>
      <c r="J584" s="20"/>
      <c r="K584" s="20"/>
      <c r="L584" s="67"/>
    </row>
    <row r="585" spans="1:12" ht="12.75" customHeight="1">
      <c r="A585" s="68"/>
      <c r="B585" s="20"/>
      <c r="C585" s="51"/>
      <c r="D585" s="51"/>
      <c r="E585" s="20"/>
      <c r="F585" s="20"/>
      <c r="G585" s="20"/>
      <c r="H585" s="20"/>
      <c r="I585" s="20"/>
      <c r="J585" s="20"/>
      <c r="K585" s="20"/>
      <c r="L585" s="67"/>
    </row>
    <row r="586" spans="1:12" ht="12.75" customHeight="1">
      <c r="A586" s="68"/>
      <c r="B586" s="20"/>
      <c r="C586" s="51"/>
      <c r="D586" s="51"/>
      <c r="E586" s="20"/>
      <c r="F586" s="20"/>
      <c r="G586" s="20"/>
      <c r="H586" s="20"/>
      <c r="I586" s="20"/>
      <c r="J586" s="20"/>
      <c r="K586" s="20"/>
      <c r="L586" s="67"/>
    </row>
    <row r="587" spans="1:12" ht="12.75" customHeight="1">
      <c r="A587" s="68"/>
      <c r="B587" s="20"/>
      <c r="C587" s="51"/>
      <c r="D587" s="51"/>
      <c r="E587" s="20"/>
      <c r="F587" s="20"/>
      <c r="G587" s="20"/>
      <c r="H587" s="20"/>
      <c r="I587" s="20"/>
      <c r="J587" s="20"/>
      <c r="K587" s="20"/>
      <c r="L587" s="67"/>
    </row>
    <row r="588" spans="1:12" ht="12.75" customHeight="1">
      <c r="A588" s="68"/>
      <c r="B588" s="20"/>
      <c r="C588" s="51"/>
      <c r="D588" s="51"/>
      <c r="E588" s="20"/>
      <c r="F588" s="20"/>
      <c r="G588" s="20"/>
      <c r="H588" s="20"/>
      <c r="I588" s="20"/>
      <c r="J588" s="20"/>
      <c r="K588" s="20"/>
      <c r="L588" s="67"/>
    </row>
    <row r="589" spans="1:12" ht="12.75" customHeight="1">
      <c r="A589" s="68"/>
      <c r="B589" s="20"/>
      <c r="C589" s="51"/>
      <c r="D589" s="51"/>
      <c r="E589" s="20"/>
      <c r="F589" s="20"/>
      <c r="G589" s="20"/>
      <c r="H589" s="20"/>
      <c r="I589" s="20"/>
      <c r="J589" s="20"/>
      <c r="K589" s="20"/>
      <c r="L589" s="67"/>
    </row>
    <row r="590" spans="1:12" ht="12.75" customHeight="1">
      <c r="A590" s="68"/>
      <c r="B590" s="20"/>
      <c r="C590" s="51"/>
      <c r="D590" s="51"/>
      <c r="E590" s="20"/>
      <c r="F590" s="20"/>
      <c r="G590" s="20"/>
      <c r="H590" s="20"/>
      <c r="I590" s="20"/>
      <c r="J590" s="20"/>
      <c r="K590" s="20"/>
      <c r="L590" s="67"/>
    </row>
    <row r="591" spans="1:12" ht="12.75" customHeight="1">
      <c r="A591" s="68"/>
      <c r="B591" s="20"/>
      <c r="C591" s="51"/>
      <c r="D591" s="51"/>
      <c r="E591" s="20"/>
      <c r="F591" s="20"/>
      <c r="G591" s="20"/>
      <c r="H591" s="20"/>
      <c r="I591" s="20"/>
      <c r="J591" s="20"/>
      <c r="K591" s="20"/>
      <c r="L591" s="67"/>
    </row>
    <row r="592" spans="1:12" ht="12.75" customHeight="1">
      <c r="A592" s="68"/>
      <c r="B592" s="20"/>
      <c r="C592" s="51"/>
      <c r="D592" s="51"/>
      <c r="E592" s="20"/>
      <c r="F592" s="20"/>
      <c r="G592" s="20"/>
      <c r="H592" s="20"/>
      <c r="I592" s="20"/>
      <c r="J592" s="20"/>
      <c r="K592" s="20"/>
      <c r="L592" s="67"/>
    </row>
    <row r="593" spans="1:12" ht="12.75" customHeight="1">
      <c r="A593" s="68"/>
      <c r="B593" s="20"/>
      <c r="C593" s="51"/>
      <c r="D593" s="51"/>
      <c r="E593" s="20"/>
      <c r="F593" s="20"/>
      <c r="G593" s="20"/>
      <c r="H593" s="20"/>
      <c r="I593" s="20"/>
      <c r="J593" s="20"/>
      <c r="K593" s="20"/>
      <c r="L593" s="67"/>
    </row>
    <row r="594" spans="1:12" ht="12.75" customHeight="1">
      <c r="A594" s="68"/>
      <c r="B594" s="20"/>
      <c r="C594" s="51"/>
      <c r="D594" s="51"/>
      <c r="E594" s="20"/>
      <c r="F594" s="20"/>
      <c r="G594" s="20"/>
      <c r="H594" s="20"/>
      <c r="I594" s="20"/>
      <c r="J594" s="20"/>
      <c r="K594" s="20"/>
      <c r="L594" s="67"/>
    </row>
    <row r="595" spans="1:12" ht="12.75" customHeight="1">
      <c r="A595" s="68"/>
      <c r="B595" s="20"/>
      <c r="C595" s="51"/>
      <c r="D595" s="51"/>
      <c r="E595" s="20"/>
      <c r="F595" s="20"/>
      <c r="G595" s="20"/>
      <c r="H595" s="20"/>
      <c r="I595" s="20"/>
      <c r="J595" s="20"/>
      <c r="K595" s="20"/>
      <c r="L595" s="67"/>
    </row>
    <row r="596" spans="1:12" ht="12.75" customHeight="1">
      <c r="A596" s="68"/>
      <c r="B596" s="20"/>
      <c r="C596" s="51"/>
      <c r="D596" s="51"/>
      <c r="E596" s="20"/>
      <c r="F596" s="20"/>
      <c r="G596" s="20"/>
      <c r="H596" s="20"/>
      <c r="I596" s="20"/>
      <c r="J596" s="20"/>
      <c r="K596" s="20"/>
      <c r="L596" s="67"/>
    </row>
    <row r="597" spans="1:12" ht="12.75" customHeight="1">
      <c r="A597" s="68"/>
      <c r="B597" s="20"/>
      <c r="C597" s="51"/>
      <c r="D597" s="51"/>
      <c r="E597" s="20"/>
      <c r="F597" s="20"/>
      <c r="G597" s="20"/>
      <c r="H597" s="20"/>
      <c r="I597" s="20"/>
      <c r="J597" s="20"/>
      <c r="K597" s="20"/>
      <c r="L597" s="67"/>
    </row>
    <row r="598" spans="1:12" ht="12.75" customHeight="1">
      <c r="A598" s="68"/>
      <c r="B598" s="20"/>
      <c r="C598" s="51"/>
      <c r="D598" s="51"/>
      <c r="E598" s="20"/>
      <c r="F598" s="20"/>
      <c r="G598" s="20"/>
      <c r="H598" s="20"/>
      <c r="I598" s="20"/>
      <c r="J598" s="20"/>
      <c r="K598" s="20"/>
      <c r="L598" s="67"/>
    </row>
    <row r="599" spans="1:12" ht="12.75" customHeight="1">
      <c r="A599" s="68"/>
      <c r="B599" s="20"/>
      <c r="C599" s="51"/>
      <c r="D599" s="51"/>
      <c r="E599" s="20"/>
      <c r="F599" s="20"/>
      <c r="G599" s="20"/>
      <c r="H599" s="20"/>
      <c r="I599" s="20"/>
      <c r="J599" s="20"/>
      <c r="K599" s="20"/>
      <c r="L599" s="67"/>
    </row>
    <row r="600" spans="1:12" ht="12.75" customHeight="1">
      <c r="A600" s="68"/>
      <c r="B600" s="20"/>
      <c r="C600" s="51"/>
      <c r="D600" s="51"/>
      <c r="E600" s="20"/>
      <c r="F600" s="20"/>
      <c r="G600" s="20"/>
      <c r="H600" s="20"/>
      <c r="I600" s="20"/>
      <c r="J600" s="20"/>
      <c r="K600" s="20"/>
      <c r="L600" s="67"/>
    </row>
    <row r="601" spans="1:12" ht="12.75" customHeight="1">
      <c r="A601" s="68"/>
      <c r="B601" s="20"/>
      <c r="C601" s="51"/>
      <c r="D601" s="51"/>
      <c r="E601" s="20"/>
      <c r="F601" s="20"/>
      <c r="G601" s="20"/>
      <c r="H601" s="20"/>
      <c r="I601" s="20"/>
      <c r="J601" s="20"/>
      <c r="K601" s="20"/>
      <c r="L601" s="67"/>
    </row>
    <row r="602" spans="1:12" ht="12.75" customHeight="1">
      <c r="A602" s="68"/>
      <c r="B602" s="20"/>
      <c r="C602" s="51"/>
      <c r="D602" s="51"/>
      <c r="E602" s="20"/>
      <c r="F602" s="20"/>
      <c r="G602" s="20"/>
      <c r="H602" s="20"/>
      <c r="I602" s="20"/>
      <c r="J602" s="20"/>
      <c r="K602" s="20"/>
      <c r="L602" s="67"/>
    </row>
    <row r="603" spans="1:12" ht="12.75" customHeight="1">
      <c r="A603" s="68"/>
      <c r="B603" s="20"/>
      <c r="C603" s="51"/>
      <c r="D603" s="51"/>
      <c r="E603" s="20"/>
      <c r="F603" s="20"/>
      <c r="G603" s="20"/>
      <c r="H603" s="20"/>
      <c r="I603" s="20"/>
      <c r="J603" s="20"/>
      <c r="K603" s="20"/>
      <c r="L603" s="67"/>
    </row>
    <row r="604" spans="1:12" ht="12.75" customHeight="1">
      <c r="A604" s="68"/>
      <c r="B604" s="20"/>
      <c r="C604" s="51"/>
      <c r="D604" s="51"/>
      <c r="E604" s="20"/>
      <c r="F604" s="20"/>
      <c r="G604" s="20"/>
      <c r="H604" s="20"/>
      <c r="I604" s="20"/>
      <c r="J604" s="20"/>
      <c r="K604" s="20"/>
      <c r="L604" s="67"/>
    </row>
    <row r="605" spans="1:12" ht="12.75" customHeight="1">
      <c r="A605" s="68"/>
      <c r="B605" s="20"/>
      <c r="C605" s="51"/>
      <c r="D605" s="51"/>
      <c r="E605" s="20"/>
      <c r="F605" s="20"/>
      <c r="G605" s="20"/>
      <c r="H605" s="20"/>
      <c r="I605" s="20"/>
      <c r="J605" s="20"/>
      <c r="K605" s="20"/>
      <c r="L605" s="67"/>
    </row>
    <row r="606" spans="1:12" ht="12.75" customHeight="1">
      <c r="A606" s="68"/>
      <c r="B606" s="20"/>
      <c r="C606" s="51"/>
      <c r="D606" s="51"/>
      <c r="E606" s="20"/>
      <c r="F606" s="20"/>
      <c r="G606" s="20"/>
      <c r="H606" s="20"/>
      <c r="I606" s="20"/>
      <c r="J606" s="20"/>
      <c r="K606" s="20"/>
      <c r="L606" s="67"/>
    </row>
    <row r="607" spans="1:12" ht="12.75" customHeight="1">
      <c r="A607" s="68"/>
      <c r="B607" s="20"/>
      <c r="C607" s="51"/>
      <c r="D607" s="51"/>
      <c r="E607" s="20"/>
      <c r="F607" s="20"/>
      <c r="G607" s="20"/>
      <c r="H607" s="20"/>
      <c r="I607" s="20"/>
      <c r="J607" s="20"/>
      <c r="K607" s="20"/>
      <c r="L607" s="67"/>
    </row>
    <row r="608" spans="1:12" ht="12.75" customHeight="1">
      <c r="A608" s="68"/>
      <c r="B608" s="20"/>
      <c r="C608" s="51"/>
      <c r="D608" s="51"/>
      <c r="E608" s="20"/>
      <c r="F608" s="20"/>
      <c r="G608" s="20"/>
      <c r="H608" s="20"/>
      <c r="I608" s="20"/>
      <c r="J608" s="20"/>
      <c r="K608" s="20"/>
      <c r="L608" s="67"/>
    </row>
    <row r="609" spans="1:12" ht="12.75" customHeight="1">
      <c r="A609" s="68"/>
      <c r="B609" s="20"/>
      <c r="C609" s="51"/>
      <c r="D609" s="51"/>
      <c r="E609" s="20"/>
      <c r="F609" s="20"/>
      <c r="G609" s="20"/>
      <c r="H609" s="20"/>
      <c r="I609" s="20"/>
      <c r="J609" s="20"/>
      <c r="K609" s="20"/>
      <c r="L609" s="67"/>
    </row>
    <row r="610" spans="1:12" ht="12.75" customHeight="1">
      <c r="A610" s="68"/>
      <c r="B610" s="20"/>
      <c r="C610" s="51"/>
      <c r="D610" s="51"/>
      <c r="E610" s="20"/>
      <c r="F610" s="20"/>
      <c r="G610" s="20"/>
      <c r="H610" s="20"/>
      <c r="I610" s="20"/>
      <c r="J610" s="20"/>
      <c r="K610" s="20"/>
      <c r="L610" s="67"/>
    </row>
    <row r="611" spans="1:12" ht="12.75" customHeight="1">
      <c r="A611" s="68"/>
      <c r="B611" s="20"/>
      <c r="C611" s="51"/>
      <c r="D611" s="51"/>
      <c r="E611" s="20"/>
      <c r="F611" s="20"/>
      <c r="G611" s="20"/>
      <c r="H611" s="20"/>
      <c r="I611" s="20"/>
      <c r="J611" s="20"/>
      <c r="K611" s="20"/>
      <c r="L611" s="67"/>
    </row>
    <row r="612" spans="1:12" ht="12.75" customHeight="1">
      <c r="A612" s="68"/>
      <c r="B612" s="20"/>
      <c r="C612" s="51"/>
      <c r="D612" s="51"/>
      <c r="E612" s="20"/>
      <c r="F612" s="20"/>
      <c r="G612" s="20"/>
      <c r="H612" s="20"/>
      <c r="I612" s="20"/>
      <c r="J612" s="20"/>
      <c r="K612" s="20"/>
      <c r="L612" s="67"/>
    </row>
    <row r="613" spans="1:12" ht="12.75" customHeight="1">
      <c r="A613" s="68"/>
      <c r="B613" s="20"/>
      <c r="C613" s="51"/>
      <c r="D613" s="51"/>
      <c r="E613" s="20"/>
      <c r="F613" s="20"/>
      <c r="G613" s="20"/>
      <c r="H613" s="20"/>
      <c r="I613" s="20"/>
      <c r="J613" s="20"/>
      <c r="K613" s="20"/>
      <c r="L613" s="67"/>
    </row>
    <row r="614" spans="1:12" ht="12.75" customHeight="1">
      <c r="A614" s="68"/>
      <c r="B614" s="20"/>
      <c r="C614" s="51"/>
      <c r="D614" s="51"/>
      <c r="E614" s="20"/>
      <c r="F614" s="20"/>
      <c r="G614" s="20"/>
      <c r="H614" s="20"/>
      <c r="I614" s="20"/>
      <c r="J614" s="20"/>
      <c r="K614" s="20"/>
      <c r="L614" s="67"/>
    </row>
    <row r="615" spans="1:12" ht="12.75" customHeight="1">
      <c r="A615" s="68"/>
      <c r="B615" s="20"/>
      <c r="C615" s="51"/>
      <c r="D615" s="51"/>
      <c r="E615" s="20"/>
      <c r="F615" s="20"/>
      <c r="G615" s="20"/>
      <c r="H615" s="20"/>
      <c r="I615" s="20"/>
      <c r="J615" s="20"/>
      <c r="K615" s="20"/>
      <c r="L615" s="67"/>
    </row>
    <row r="616" spans="1:12" ht="12.75" customHeight="1">
      <c r="A616" s="68"/>
      <c r="B616" s="20"/>
      <c r="C616" s="51"/>
      <c r="D616" s="51"/>
      <c r="E616" s="20"/>
      <c r="F616" s="20"/>
      <c r="G616" s="20"/>
      <c r="H616" s="20"/>
      <c r="I616" s="20"/>
      <c r="J616" s="20"/>
      <c r="K616" s="20"/>
      <c r="L616" s="67"/>
    </row>
    <row r="617" spans="1:12" ht="12.75" customHeight="1">
      <c r="A617" s="68"/>
      <c r="B617" s="20"/>
      <c r="C617" s="51"/>
      <c r="D617" s="51"/>
      <c r="E617" s="20"/>
      <c r="F617" s="20"/>
      <c r="G617" s="20"/>
      <c r="H617" s="20"/>
      <c r="I617" s="20"/>
      <c r="J617" s="20"/>
      <c r="K617" s="20"/>
      <c r="L617" s="67"/>
    </row>
    <row r="618" spans="1:12" ht="12.75" customHeight="1">
      <c r="A618" s="68"/>
      <c r="B618" s="20"/>
      <c r="C618" s="51"/>
      <c r="D618" s="51"/>
      <c r="E618" s="20"/>
      <c r="F618" s="20"/>
      <c r="G618" s="20"/>
      <c r="H618" s="20"/>
      <c r="I618" s="20"/>
      <c r="J618" s="20"/>
      <c r="K618" s="20"/>
      <c r="L618" s="67"/>
    </row>
    <row r="619" spans="1:12" ht="12.75" customHeight="1">
      <c r="A619" s="68"/>
      <c r="B619" s="20"/>
      <c r="C619" s="51"/>
      <c r="D619" s="51"/>
      <c r="E619" s="20"/>
      <c r="F619" s="20"/>
      <c r="G619" s="20"/>
      <c r="H619" s="20"/>
      <c r="I619" s="20"/>
      <c r="J619" s="20"/>
      <c r="K619" s="20"/>
      <c r="L619" s="67"/>
    </row>
    <row r="620" spans="1:12" ht="12.75" customHeight="1">
      <c r="A620" s="68"/>
      <c r="B620" s="20"/>
      <c r="C620" s="51"/>
      <c r="D620" s="51"/>
      <c r="E620" s="20"/>
      <c r="F620" s="20"/>
      <c r="G620" s="20"/>
      <c r="H620" s="20"/>
      <c r="I620" s="20"/>
      <c r="J620" s="20"/>
      <c r="K620" s="20"/>
      <c r="L620" s="67"/>
    </row>
    <row r="621" spans="1:12" ht="12.75" customHeight="1">
      <c r="A621" s="68"/>
      <c r="B621" s="20"/>
      <c r="C621" s="51"/>
      <c r="D621" s="51"/>
      <c r="E621" s="20"/>
      <c r="F621" s="20"/>
      <c r="G621" s="20"/>
      <c r="H621" s="20"/>
      <c r="I621" s="20"/>
      <c r="J621" s="20"/>
      <c r="K621" s="20"/>
      <c r="L621" s="67"/>
    </row>
    <row r="622" spans="1:12" ht="12.75" customHeight="1">
      <c r="A622" s="68"/>
      <c r="B622" s="20"/>
      <c r="C622" s="51"/>
      <c r="D622" s="51"/>
      <c r="E622" s="20"/>
      <c r="F622" s="20"/>
      <c r="G622" s="20"/>
      <c r="H622" s="20"/>
      <c r="I622" s="20"/>
      <c r="J622" s="20"/>
      <c r="K622" s="20"/>
      <c r="L622" s="67"/>
    </row>
    <row r="623" spans="1:12" ht="12.75" customHeight="1">
      <c r="A623" s="68"/>
      <c r="B623" s="20"/>
      <c r="C623" s="51"/>
      <c r="D623" s="51"/>
      <c r="E623" s="20"/>
      <c r="F623" s="20"/>
      <c r="G623" s="20"/>
      <c r="H623" s="20"/>
      <c r="I623" s="20"/>
      <c r="J623" s="20"/>
      <c r="K623" s="20"/>
      <c r="L623" s="67"/>
    </row>
    <row r="624" spans="1:12" ht="12.75" customHeight="1">
      <c r="A624" s="68"/>
      <c r="B624" s="20"/>
      <c r="C624" s="51"/>
      <c r="D624" s="51"/>
      <c r="E624" s="20"/>
      <c r="F624" s="20"/>
      <c r="G624" s="20"/>
      <c r="H624" s="20"/>
      <c r="I624" s="20"/>
      <c r="J624" s="20"/>
      <c r="K624" s="20"/>
      <c r="L624" s="67"/>
    </row>
    <row r="625" spans="1:12" ht="12.75" customHeight="1">
      <c r="A625" s="68"/>
      <c r="B625" s="20"/>
      <c r="C625" s="51"/>
      <c r="D625" s="51"/>
      <c r="E625" s="20"/>
      <c r="F625" s="20"/>
      <c r="G625" s="20"/>
      <c r="H625" s="20"/>
      <c r="I625" s="20"/>
      <c r="J625" s="20"/>
      <c r="K625" s="20"/>
      <c r="L625" s="67"/>
    </row>
    <row r="626" spans="1:12" ht="12.75" customHeight="1">
      <c r="A626" s="68"/>
      <c r="B626" s="20"/>
      <c r="C626" s="51"/>
      <c r="D626" s="51"/>
      <c r="E626" s="20"/>
      <c r="F626" s="20"/>
      <c r="G626" s="20"/>
      <c r="H626" s="20"/>
      <c r="I626" s="20"/>
      <c r="J626" s="20"/>
      <c r="K626" s="20"/>
      <c r="L626" s="67"/>
    </row>
    <row r="627" spans="1:12" ht="12.75" customHeight="1">
      <c r="A627" s="68"/>
      <c r="B627" s="20"/>
      <c r="C627" s="51"/>
      <c r="D627" s="51"/>
      <c r="E627" s="20"/>
      <c r="F627" s="20"/>
      <c r="G627" s="20"/>
      <c r="H627" s="20"/>
      <c r="I627" s="20"/>
      <c r="J627" s="20"/>
      <c r="K627" s="20"/>
      <c r="L627" s="67"/>
    </row>
    <row r="628" spans="1:12" ht="12.75" customHeight="1">
      <c r="A628" s="68"/>
      <c r="B628" s="20"/>
      <c r="C628" s="51"/>
      <c r="D628" s="51"/>
      <c r="E628" s="20"/>
      <c r="F628" s="20"/>
      <c r="G628" s="20"/>
      <c r="H628" s="20"/>
      <c r="I628" s="20"/>
      <c r="J628" s="20"/>
      <c r="K628" s="20"/>
      <c r="L628" s="67"/>
    </row>
    <row r="629" spans="1:12" ht="12.75" customHeight="1">
      <c r="A629" s="68"/>
      <c r="B629" s="20"/>
      <c r="C629" s="51"/>
      <c r="D629" s="51"/>
      <c r="E629" s="20"/>
      <c r="F629" s="20"/>
      <c r="G629" s="20"/>
      <c r="H629" s="20"/>
      <c r="I629" s="20"/>
      <c r="J629" s="20"/>
      <c r="K629" s="20"/>
      <c r="L629" s="67"/>
    </row>
    <row r="630" spans="1:12" ht="12.75" customHeight="1">
      <c r="A630" s="68"/>
      <c r="B630" s="20"/>
      <c r="C630" s="51"/>
      <c r="D630" s="51"/>
      <c r="E630" s="20"/>
      <c r="F630" s="20"/>
      <c r="G630" s="20"/>
      <c r="H630" s="20"/>
      <c r="I630" s="20"/>
      <c r="J630" s="20"/>
      <c r="K630" s="20"/>
      <c r="L630" s="67"/>
    </row>
    <row r="631" spans="1:12" ht="12.75" customHeight="1">
      <c r="A631" s="68"/>
      <c r="B631" s="20"/>
      <c r="C631" s="51"/>
      <c r="D631" s="51"/>
      <c r="E631" s="20"/>
      <c r="F631" s="20"/>
      <c r="G631" s="20"/>
      <c r="H631" s="20"/>
      <c r="I631" s="20"/>
      <c r="J631" s="20"/>
      <c r="K631" s="20"/>
      <c r="L631" s="67"/>
    </row>
    <row r="632" spans="1:12" ht="12.75" customHeight="1">
      <c r="A632" s="68"/>
      <c r="B632" s="20"/>
      <c r="C632" s="51"/>
      <c r="D632" s="51"/>
      <c r="E632" s="20"/>
      <c r="F632" s="20"/>
      <c r="G632" s="20"/>
      <c r="H632" s="20"/>
      <c r="I632" s="20"/>
      <c r="J632" s="20"/>
      <c r="K632" s="20"/>
      <c r="L632" s="67"/>
    </row>
    <row r="633" spans="1:12" ht="12.75" customHeight="1">
      <c r="A633" s="68"/>
      <c r="B633" s="20"/>
      <c r="C633" s="51"/>
      <c r="D633" s="51"/>
      <c r="E633" s="20"/>
      <c r="F633" s="20"/>
      <c r="G633" s="20"/>
      <c r="H633" s="20"/>
      <c r="I633" s="20"/>
      <c r="J633" s="20"/>
      <c r="K633" s="20"/>
      <c r="L633" s="67"/>
    </row>
    <row r="634" spans="1:12" ht="12.75" customHeight="1">
      <c r="A634" s="68"/>
      <c r="B634" s="20"/>
      <c r="C634" s="51"/>
      <c r="D634" s="51"/>
      <c r="E634" s="20"/>
      <c r="F634" s="20"/>
      <c r="G634" s="20"/>
      <c r="H634" s="20"/>
      <c r="I634" s="20"/>
      <c r="J634" s="20"/>
      <c r="K634" s="20"/>
      <c r="L634" s="67"/>
    </row>
    <row r="635" spans="1:12" ht="12.75" customHeight="1">
      <c r="A635" s="68"/>
      <c r="B635" s="20"/>
      <c r="C635" s="51"/>
      <c r="D635" s="51"/>
      <c r="E635" s="20"/>
      <c r="F635" s="20"/>
      <c r="G635" s="20"/>
      <c r="H635" s="20"/>
      <c r="I635" s="20"/>
      <c r="J635" s="20"/>
      <c r="K635" s="20"/>
      <c r="L635" s="67"/>
    </row>
    <row r="636" spans="1:12" ht="12.75" customHeight="1">
      <c r="A636" s="68"/>
      <c r="B636" s="20"/>
      <c r="C636" s="51"/>
      <c r="D636" s="51"/>
      <c r="E636" s="20"/>
      <c r="F636" s="20"/>
      <c r="G636" s="20"/>
      <c r="H636" s="20"/>
      <c r="I636" s="20"/>
      <c r="J636" s="20"/>
      <c r="K636" s="20"/>
      <c r="L636" s="67"/>
    </row>
    <row r="637" spans="1:12" ht="12.75" customHeight="1">
      <c r="A637" s="68"/>
      <c r="B637" s="20"/>
      <c r="C637" s="51"/>
      <c r="D637" s="51"/>
      <c r="E637" s="20"/>
      <c r="F637" s="20"/>
      <c r="G637" s="20"/>
      <c r="H637" s="20"/>
      <c r="I637" s="20"/>
      <c r="J637" s="20"/>
      <c r="K637" s="20"/>
      <c r="L637" s="67"/>
    </row>
    <row r="638" spans="1:12" ht="12.75" customHeight="1">
      <c r="A638" s="68"/>
      <c r="B638" s="20"/>
      <c r="C638" s="51"/>
      <c r="D638" s="51"/>
      <c r="E638" s="20"/>
      <c r="F638" s="20"/>
      <c r="G638" s="20"/>
      <c r="H638" s="20"/>
      <c r="I638" s="20"/>
      <c r="J638" s="20"/>
      <c r="K638" s="20"/>
      <c r="L638" s="67"/>
    </row>
    <row r="639" spans="1:12" ht="12.75" customHeight="1">
      <c r="A639" s="68"/>
      <c r="B639" s="20"/>
      <c r="C639" s="51"/>
      <c r="D639" s="51"/>
      <c r="E639" s="20"/>
      <c r="F639" s="20"/>
      <c r="G639" s="20"/>
      <c r="H639" s="20"/>
      <c r="I639" s="20"/>
      <c r="J639" s="20"/>
      <c r="K639" s="20"/>
      <c r="L639" s="67"/>
    </row>
    <row r="640" spans="1:12" ht="12.75" customHeight="1">
      <c r="A640" s="68"/>
      <c r="B640" s="20"/>
      <c r="C640" s="51"/>
      <c r="D640" s="51"/>
      <c r="E640" s="20"/>
      <c r="F640" s="20"/>
      <c r="G640" s="20"/>
      <c r="H640" s="20"/>
      <c r="I640" s="20"/>
      <c r="J640" s="20"/>
      <c r="K640" s="20"/>
      <c r="L640" s="67"/>
    </row>
    <row r="641" spans="1:12" ht="12.75" customHeight="1">
      <c r="A641" s="68"/>
      <c r="B641" s="20"/>
      <c r="C641" s="51"/>
      <c r="D641" s="51"/>
      <c r="E641" s="20"/>
      <c r="F641" s="20"/>
      <c r="G641" s="20"/>
      <c r="H641" s="20"/>
      <c r="I641" s="20"/>
      <c r="J641" s="20"/>
      <c r="K641" s="20"/>
      <c r="L641" s="67"/>
    </row>
    <row r="642" spans="1:12" ht="12.75" customHeight="1">
      <c r="A642" s="68"/>
      <c r="B642" s="20"/>
      <c r="C642" s="51"/>
      <c r="D642" s="51"/>
      <c r="E642" s="20"/>
      <c r="F642" s="20"/>
      <c r="G642" s="20"/>
      <c r="H642" s="20"/>
      <c r="I642" s="20"/>
      <c r="J642" s="20"/>
      <c r="K642" s="20"/>
      <c r="L642" s="67"/>
    </row>
    <row r="643" spans="1:12" ht="12.75" customHeight="1">
      <c r="A643" s="68"/>
      <c r="B643" s="20"/>
      <c r="C643" s="51"/>
      <c r="D643" s="51"/>
      <c r="E643" s="20"/>
      <c r="F643" s="20"/>
      <c r="G643" s="20"/>
      <c r="H643" s="20"/>
      <c r="I643" s="20"/>
      <c r="J643" s="20"/>
      <c r="K643" s="20"/>
      <c r="L643" s="67"/>
    </row>
    <row r="644" spans="1:12" ht="12.75" customHeight="1">
      <c r="A644" s="68"/>
      <c r="B644" s="20"/>
      <c r="C644" s="51"/>
      <c r="D644" s="51"/>
      <c r="E644" s="20"/>
      <c r="F644" s="20"/>
      <c r="G644" s="20"/>
      <c r="H644" s="20"/>
      <c r="I644" s="20"/>
      <c r="J644" s="20"/>
      <c r="K644" s="20"/>
      <c r="L644" s="67"/>
    </row>
    <row r="645" spans="1:12" ht="12.75" customHeight="1">
      <c r="A645" s="68"/>
      <c r="B645" s="20"/>
      <c r="C645" s="51"/>
      <c r="D645" s="51"/>
      <c r="E645" s="20"/>
      <c r="F645" s="20"/>
      <c r="G645" s="20"/>
      <c r="H645" s="20"/>
      <c r="I645" s="20"/>
      <c r="J645" s="20"/>
      <c r="K645" s="20"/>
      <c r="L645" s="67"/>
    </row>
    <row r="646" spans="1:12" ht="12.75" customHeight="1">
      <c r="A646" s="68"/>
      <c r="B646" s="20"/>
      <c r="C646" s="51"/>
      <c r="D646" s="51"/>
      <c r="E646" s="20"/>
      <c r="F646" s="20"/>
      <c r="G646" s="20"/>
      <c r="H646" s="20"/>
      <c r="I646" s="20"/>
      <c r="J646" s="20"/>
      <c r="K646" s="20"/>
      <c r="L646" s="67"/>
    </row>
    <row r="647" spans="1:12" ht="12.75" customHeight="1">
      <c r="A647" s="68"/>
      <c r="B647" s="20"/>
      <c r="C647" s="51"/>
      <c r="D647" s="51"/>
      <c r="E647" s="20"/>
      <c r="F647" s="20"/>
      <c r="G647" s="20"/>
      <c r="H647" s="20"/>
      <c r="I647" s="20"/>
      <c r="J647" s="20"/>
      <c r="K647" s="20"/>
      <c r="L647" s="67"/>
    </row>
    <row r="648" spans="1:12" ht="12.75" customHeight="1">
      <c r="A648" s="68"/>
      <c r="B648" s="20"/>
      <c r="C648" s="51"/>
      <c r="D648" s="51"/>
      <c r="E648" s="20"/>
      <c r="F648" s="20"/>
      <c r="G648" s="20"/>
      <c r="H648" s="20"/>
      <c r="I648" s="20"/>
      <c r="J648" s="20"/>
      <c r="K648" s="20"/>
      <c r="L648" s="67"/>
    </row>
    <row r="649" spans="1:12" ht="12.75" customHeight="1">
      <c r="A649" s="68"/>
      <c r="B649" s="20"/>
      <c r="C649" s="51"/>
      <c r="D649" s="51"/>
      <c r="E649" s="20"/>
      <c r="F649" s="20"/>
      <c r="G649" s="20"/>
      <c r="H649" s="20"/>
      <c r="I649" s="20"/>
      <c r="J649" s="20"/>
      <c r="K649" s="20"/>
      <c r="L649" s="67"/>
    </row>
    <row r="650" spans="1:12" ht="12.75" customHeight="1">
      <c r="A650" s="68"/>
      <c r="B650" s="20"/>
      <c r="C650" s="51"/>
      <c r="D650" s="51"/>
      <c r="E650" s="20"/>
      <c r="F650" s="20"/>
      <c r="G650" s="20"/>
      <c r="H650" s="20"/>
      <c r="I650" s="20"/>
      <c r="J650" s="20"/>
      <c r="K650" s="20"/>
      <c r="L650" s="67"/>
    </row>
    <row r="651" spans="1:12" ht="12.75" customHeight="1">
      <c r="A651" s="68"/>
      <c r="B651" s="20"/>
      <c r="C651" s="51"/>
      <c r="D651" s="51"/>
      <c r="E651" s="20"/>
      <c r="F651" s="20"/>
      <c r="G651" s="20"/>
      <c r="H651" s="20"/>
      <c r="I651" s="20"/>
      <c r="J651" s="20"/>
      <c r="K651" s="20"/>
      <c r="L651" s="67"/>
    </row>
    <row r="652" spans="1:12" ht="12.75" customHeight="1">
      <c r="A652" s="68"/>
      <c r="B652" s="20"/>
      <c r="C652" s="51"/>
      <c r="D652" s="51"/>
      <c r="E652" s="20"/>
      <c r="F652" s="20"/>
      <c r="G652" s="20"/>
      <c r="H652" s="20"/>
      <c r="I652" s="20"/>
      <c r="J652" s="20"/>
      <c r="K652" s="20"/>
      <c r="L652" s="67"/>
    </row>
    <row r="653" spans="1:12" ht="12.75" customHeight="1">
      <c r="A653" s="68"/>
      <c r="B653" s="20"/>
      <c r="C653" s="51"/>
      <c r="D653" s="51"/>
      <c r="E653" s="20"/>
      <c r="F653" s="20"/>
      <c r="G653" s="20"/>
      <c r="H653" s="20"/>
      <c r="I653" s="20"/>
      <c r="J653" s="20"/>
      <c r="K653" s="20"/>
      <c r="L653" s="67"/>
    </row>
    <row r="654" spans="1:12" ht="12.75" customHeight="1">
      <c r="A654" s="68"/>
      <c r="B654" s="20"/>
      <c r="C654" s="51"/>
      <c r="D654" s="51"/>
      <c r="E654" s="20"/>
      <c r="F654" s="20"/>
      <c r="G654" s="20"/>
      <c r="H654" s="20"/>
      <c r="I654" s="20"/>
      <c r="J654" s="20"/>
      <c r="K654" s="20"/>
      <c r="L654" s="67"/>
    </row>
    <row r="655" spans="1:12" ht="12.75" customHeight="1">
      <c r="A655" s="68"/>
      <c r="B655" s="20"/>
      <c r="C655" s="51"/>
      <c r="D655" s="51"/>
      <c r="E655" s="20"/>
      <c r="F655" s="20"/>
      <c r="G655" s="20"/>
      <c r="H655" s="20"/>
      <c r="I655" s="20"/>
      <c r="J655" s="20"/>
      <c r="K655" s="20"/>
      <c r="L655" s="67"/>
    </row>
    <row r="656" spans="1:12" ht="12.75" customHeight="1">
      <c r="A656" s="68"/>
      <c r="B656" s="20"/>
      <c r="C656" s="51"/>
      <c r="D656" s="51"/>
      <c r="E656" s="20"/>
      <c r="F656" s="20"/>
      <c r="G656" s="20"/>
      <c r="H656" s="20"/>
      <c r="I656" s="20"/>
      <c r="J656" s="20"/>
      <c r="K656" s="20"/>
      <c r="L656" s="67"/>
    </row>
    <row r="657" spans="1:12" ht="12.75" customHeight="1">
      <c r="A657" s="68"/>
      <c r="B657" s="20"/>
      <c r="C657" s="51"/>
      <c r="D657" s="51"/>
      <c r="E657" s="20"/>
      <c r="F657" s="20"/>
      <c r="G657" s="20"/>
      <c r="H657" s="20"/>
      <c r="I657" s="20"/>
      <c r="J657" s="20"/>
      <c r="K657" s="20"/>
      <c r="L657" s="67"/>
    </row>
    <row r="658" spans="1:12" ht="12.75" customHeight="1">
      <c r="A658" s="68"/>
      <c r="B658" s="20"/>
      <c r="C658" s="51"/>
      <c r="D658" s="51"/>
      <c r="E658" s="20"/>
      <c r="F658" s="20"/>
      <c r="G658" s="20"/>
      <c r="H658" s="20"/>
      <c r="I658" s="20"/>
      <c r="J658" s="20"/>
      <c r="K658" s="20"/>
      <c r="L658" s="67"/>
    </row>
    <row r="659" spans="1:12" ht="12.75" customHeight="1">
      <c r="A659" s="68"/>
      <c r="B659" s="20"/>
      <c r="C659" s="51"/>
      <c r="D659" s="51"/>
      <c r="E659" s="20"/>
      <c r="F659" s="20"/>
      <c r="G659" s="20"/>
      <c r="H659" s="20"/>
      <c r="I659" s="20"/>
      <c r="J659" s="20"/>
      <c r="K659" s="20"/>
      <c r="L659" s="67"/>
    </row>
    <row r="660" spans="1:12" ht="12.75" customHeight="1">
      <c r="A660" s="68"/>
      <c r="B660" s="20"/>
      <c r="C660" s="51"/>
      <c r="D660" s="51"/>
      <c r="E660" s="20"/>
      <c r="F660" s="20"/>
      <c r="G660" s="20"/>
      <c r="H660" s="20"/>
      <c r="I660" s="20"/>
      <c r="J660" s="20"/>
      <c r="K660" s="20"/>
      <c r="L660" s="67"/>
    </row>
    <row r="661" spans="1:12" ht="12.75" customHeight="1">
      <c r="A661" s="68"/>
      <c r="B661" s="20"/>
      <c r="C661" s="51"/>
      <c r="D661" s="51"/>
      <c r="E661" s="20"/>
      <c r="F661" s="20"/>
      <c r="G661" s="20"/>
      <c r="H661" s="20"/>
      <c r="I661" s="20"/>
      <c r="J661" s="20"/>
      <c r="K661" s="20"/>
      <c r="L661" s="67"/>
    </row>
    <row r="662" spans="1:12" ht="12.75" customHeight="1">
      <c r="A662" s="68"/>
      <c r="B662" s="20"/>
      <c r="C662" s="51"/>
      <c r="D662" s="51"/>
      <c r="E662" s="20"/>
      <c r="F662" s="20"/>
      <c r="G662" s="20"/>
      <c r="H662" s="20"/>
      <c r="I662" s="20"/>
      <c r="J662" s="20"/>
      <c r="K662" s="20"/>
      <c r="L662" s="67"/>
    </row>
    <row r="663" spans="1:12" ht="12.75" customHeight="1">
      <c r="A663" s="68"/>
      <c r="B663" s="20"/>
      <c r="C663" s="51"/>
      <c r="D663" s="51"/>
      <c r="E663" s="20"/>
      <c r="F663" s="20"/>
      <c r="G663" s="20"/>
      <c r="H663" s="20"/>
      <c r="I663" s="20"/>
      <c r="J663" s="20"/>
      <c r="K663" s="20"/>
      <c r="L663" s="67"/>
    </row>
    <row r="664" spans="1:12" ht="12.75" customHeight="1">
      <c r="A664" s="68"/>
      <c r="B664" s="20"/>
      <c r="C664" s="51"/>
      <c r="D664" s="51"/>
      <c r="E664" s="20"/>
      <c r="F664" s="20"/>
      <c r="G664" s="20"/>
      <c r="H664" s="20"/>
      <c r="I664" s="20"/>
      <c r="J664" s="20"/>
      <c r="K664" s="20"/>
      <c r="L664" s="67"/>
    </row>
    <row r="665" spans="1:12" ht="12.75" customHeight="1">
      <c r="A665" s="68"/>
      <c r="B665" s="20"/>
      <c r="C665" s="51"/>
      <c r="D665" s="51"/>
      <c r="E665" s="20"/>
      <c r="F665" s="20"/>
      <c r="G665" s="20"/>
      <c r="H665" s="20"/>
      <c r="I665" s="20"/>
      <c r="J665" s="20"/>
      <c r="K665" s="20"/>
      <c r="L665" s="67"/>
    </row>
    <row r="666" spans="1:12" ht="12.75" customHeight="1">
      <c r="A666" s="68"/>
      <c r="B666" s="20"/>
      <c r="C666" s="51"/>
      <c r="D666" s="51"/>
      <c r="E666" s="20"/>
      <c r="F666" s="20"/>
      <c r="G666" s="20"/>
      <c r="H666" s="20"/>
      <c r="I666" s="20"/>
      <c r="J666" s="20"/>
      <c r="K666" s="20"/>
      <c r="L666" s="67"/>
    </row>
    <row r="667" spans="1:12" ht="12.75" customHeight="1">
      <c r="A667" s="68"/>
      <c r="B667" s="20"/>
      <c r="C667" s="51"/>
      <c r="D667" s="51"/>
      <c r="E667" s="20"/>
      <c r="F667" s="20"/>
      <c r="G667" s="20"/>
      <c r="H667" s="20"/>
      <c r="I667" s="20"/>
      <c r="J667" s="20"/>
      <c r="K667" s="20"/>
      <c r="L667" s="67"/>
    </row>
    <row r="668" spans="1:12" ht="12.75" customHeight="1">
      <c r="A668" s="68"/>
      <c r="B668" s="20"/>
      <c r="C668" s="51"/>
      <c r="D668" s="51"/>
      <c r="E668" s="20"/>
      <c r="F668" s="20"/>
      <c r="G668" s="20"/>
      <c r="H668" s="20"/>
      <c r="I668" s="20"/>
      <c r="J668" s="20"/>
      <c r="K668" s="20"/>
      <c r="L668" s="67"/>
    </row>
    <row r="669" spans="1:12" ht="12.75" customHeight="1">
      <c r="A669" s="68"/>
      <c r="B669" s="20"/>
      <c r="C669" s="51"/>
      <c r="D669" s="51"/>
      <c r="E669" s="20"/>
      <c r="F669" s="20"/>
      <c r="G669" s="20"/>
      <c r="H669" s="20"/>
      <c r="I669" s="20"/>
      <c r="J669" s="20"/>
      <c r="K669" s="20"/>
      <c r="L669" s="67"/>
    </row>
    <row r="670" spans="1:12" ht="12.75" customHeight="1">
      <c r="A670" s="68"/>
      <c r="B670" s="20"/>
      <c r="C670" s="51"/>
      <c r="D670" s="51"/>
      <c r="E670" s="20"/>
      <c r="F670" s="20"/>
      <c r="G670" s="20"/>
      <c r="H670" s="20"/>
      <c r="I670" s="20"/>
      <c r="J670" s="20"/>
      <c r="K670" s="20"/>
      <c r="L670" s="67"/>
    </row>
    <row r="671" spans="1:12" ht="12.75" customHeight="1">
      <c r="A671" s="68"/>
      <c r="B671" s="20"/>
      <c r="C671" s="51"/>
      <c r="D671" s="51"/>
      <c r="E671" s="20"/>
      <c r="F671" s="20"/>
      <c r="G671" s="20"/>
      <c r="H671" s="20"/>
      <c r="I671" s="20"/>
      <c r="J671" s="20"/>
      <c r="K671" s="20"/>
      <c r="L671" s="67"/>
    </row>
    <row r="672" spans="1:12" ht="12.75" customHeight="1">
      <c r="A672" s="68"/>
      <c r="B672" s="20"/>
      <c r="C672" s="51"/>
      <c r="D672" s="51"/>
      <c r="E672" s="20"/>
      <c r="F672" s="20"/>
      <c r="G672" s="20"/>
      <c r="H672" s="20"/>
      <c r="I672" s="20"/>
      <c r="J672" s="20"/>
      <c r="K672" s="20"/>
      <c r="L672" s="67"/>
    </row>
    <row r="673" spans="1:12" ht="12.75" customHeight="1">
      <c r="A673" s="68"/>
      <c r="B673" s="20"/>
      <c r="C673" s="51"/>
      <c r="D673" s="51"/>
      <c r="E673" s="20"/>
      <c r="F673" s="20"/>
      <c r="G673" s="20"/>
      <c r="H673" s="20"/>
      <c r="I673" s="20"/>
      <c r="J673" s="20"/>
      <c r="K673" s="20"/>
      <c r="L673" s="67"/>
    </row>
    <row r="674" spans="1:12" ht="12.75" customHeight="1">
      <c r="A674" s="68"/>
      <c r="B674" s="20"/>
      <c r="C674" s="51"/>
      <c r="D674" s="51"/>
      <c r="E674" s="20"/>
      <c r="F674" s="20"/>
      <c r="G674" s="20"/>
      <c r="H674" s="20"/>
      <c r="I674" s="20"/>
      <c r="J674" s="20"/>
      <c r="K674" s="20"/>
      <c r="L674" s="67"/>
    </row>
    <row r="675" spans="1:12" ht="12.75" customHeight="1">
      <c r="A675" s="68"/>
      <c r="B675" s="20"/>
      <c r="C675" s="51"/>
      <c r="D675" s="51"/>
      <c r="E675" s="20"/>
      <c r="F675" s="20"/>
      <c r="G675" s="20"/>
      <c r="H675" s="20"/>
      <c r="I675" s="20"/>
      <c r="J675" s="20"/>
      <c r="K675" s="20"/>
      <c r="L675" s="67"/>
    </row>
    <row r="676" spans="1:12" ht="12.75" customHeight="1">
      <c r="A676" s="68"/>
      <c r="B676" s="20"/>
      <c r="C676" s="51"/>
      <c r="D676" s="51"/>
      <c r="E676" s="20"/>
      <c r="F676" s="20"/>
      <c r="G676" s="20"/>
      <c r="H676" s="20"/>
      <c r="I676" s="20"/>
      <c r="J676" s="20"/>
      <c r="K676" s="20"/>
      <c r="L676" s="67"/>
    </row>
    <row r="677" spans="1:12" ht="12.75" customHeight="1">
      <c r="A677" s="68"/>
      <c r="B677" s="20"/>
      <c r="C677" s="51"/>
      <c r="D677" s="51"/>
      <c r="E677" s="20"/>
      <c r="F677" s="20"/>
      <c r="G677" s="20"/>
      <c r="H677" s="20"/>
      <c r="I677" s="20"/>
      <c r="J677" s="20"/>
      <c r="K677" s="20"/>
      <c r="L677" s="67"/>
    </row>
    <row r="678" spans="1:12" ht="12.75" customHeight="1">
      <c r="A678" s="68"/>
      <c r="B678" s="20"/>
      <c r="C678" s="51"/>
      <c r="D678" s="51"/>
      <c r="E678" s="20"/>
      <c r="F678" s="20"/>
      <c r="G678" s="20"/>
      <c r="H678" s="20"/>
      <c r="I678" s="20"/>
      <c r="J678" s="20"/>
      <c r="K678" s="20"/>
      <c r="L678" s="67"/>
    </row>
    <row r="679" spans="1:12" ht="12.75" customHeight="1">
      <c r="A679" s="68"/>
      <c r="B679" s="20"/>
      <c r="C679" s="51"/>
      <c r="D679" s="51"/>
      <c r="E679" s="20"/>
      <c r="F679" s="20"/>
      <c r="G679" s="20"/>
      <c r="H679" s="20"/>
      <c r="I679" s="20"/>
      <c r="J679" s="20"/>
      <c r="K679" s="20"/>
      <c r="L679" s="67"/>
    </row>
    <row r="680" spans="1:12" ht="12.75" customHeight="1">
      <c r="A680" s="68"/>
      <c r="B680" s="20"/>
      <c r="C680" s="51"/>
      <c r="D680" s="51"/>
      <c r="E680" s="20"/>
      <c r="F680" s="20"/>
      <c r="G680" s="20"/>
      <c r="H680" s="20"/>
      <c r="I680" s="20"/>
      <c r="J680" s="20"/>
      <c r="K680" s="20"/>
      <c r="L680" s="67"/>
    </row>
    <row r="681" spans="1:12" ht="12.75" customHeight="1">
      <c r="A681" s="68"/>
      <c r="B681" s="20"/>
      <c r="C681" s="51"/>
      <c r="D681" s="51"/>
      <c r="E681" s="20"/>
      <c r="F681" s="20"/>
      <c r="G681" s="20"/>
      <c r="H681" s="20"/>
      <c r="I681" s="20"/>
      <c r="J681" s="20"/>
      <c r="K681" s="20"/>
      <c r="L681" s="67"/>
    </row>
    <row r="682" spans="1:12" ht="12.75" customHeight="1">
      <c r="A682" s="68"/>
      <c r="B682" s="20"/>
      <c r="C682" s="51"/>
      <c r="D682" s="51"/>
      <c r="E682" s="20"/>
      <c r="F682" s="20"/>
      <c r="G682" s="20"/>
      <c r="H682" s="20"/>
      <c r="I682" s="20"/>
      <c r="J682" s="20"/>
      <c r="K682" s="20"/>
      <c r="L682" s="67"/>
    </row>
    <row r="683" spans="1:12" ht="12.75" customHeight="1">
      <c r="A683" s="68"/>
      <c r="B683" s="20"/>
      <c r="C683" s="51"/>
      <c r="D683" s="51"/>
      <c r="E683" s="20"/>
      <c r="F683" s="20"/>
      <c r="G683" s="20"/>
      <c r="H683" s="20"/>
      <c r="I683" s="20"/>
      <c r="J683" s="20"/>
      <c r="K683" s="20"/>
      <c r="L683" s="67"/>
    </row>
    <row r="684" spans="1:12" ht="12.75" customHeight="1">
      <c r="A684" s="68"/>
      <c r="B684" s="20"/>
      <c r="C684" s="51"/>
      <c r="D684" s="51"/>
      <c r="E684" s="20"/>
      <c r="F684" s="20"/>
      <c r="G684" s="20"/>
      <c r="H684" s="20"/>
      <c r="I684" s="20"/>
      <c r="J684" s="20"/>
      <c r="K684" s="20"/>
      <c r="L684" s="67"/>
    </row>
    <row r="685" spans="1:12" ht="12.75" customHeight="1">
      <c r="A685" s="68"/>
      <c r="B685" s="20"/>
      <c r="C685" s="51"/>
      <c r="D685" s="51"/>
      <c r="E685" s="20"/>
      <c r="F685" s="20"/>
      <c r="G685" s="20"/>
      <c r="H685" s="20"/>
      <c r="I685" s="20"/>
      <c r="J685" s="20"/>
      <c r="K685" s="20"/>
      <c r="L685" s="67"/>
    </row>
    <row r="686" spans="1:12" ht="12.75" customHeight="1">
      <c r="A686" s="68"/>
      <c r="B686" s="20"/>
      <c r="C686" s="51"/>
      <c r="D686" s="51"/>
      <c r="E686" s="20"/>
      <c r="F686" s="20"/>
      <c r="G686" s="20"/>
      <c r="H686" s="20"/>
      <c r="I686" s="20"/>
      <c r="J686" s="20"/>
      <c r="K686" s="20"/>
      <c r="L686" s="67"/>
    </row>
    <row r="687" spans="1:12" ht="12.75" customHeight="1">
      <c r="A687" s="68"/>
      <c r="B687" s="20"/>
      <c r="C687" s="51"/>
      <c r="D687" s="51"/>
      <c r="E687" s="20"/>
      <c r="F687" s="20"/>
      <c r="G687" s="20"/>
      <c r="H687" s="20"/>
      <c r="I687" s="20"/>
      <c r="J687" s="20"/>
      <c r="K687" s="20"/>
      <c r="L687" s="67"/>
    </row>
    <row r="688" spans="1:12" ht="12.75" customHeight="1">
      <c r="A688" s="68"/>
      <c r="B688" s="20"/>
      <c r="C688" s="51"/>
      <c r="D688" s="51"/>
      <c r="E688" s="20"/>
      <c r="F688" s="20"/>
      <c r="G688" s="20"/>
      <c r="H688" s="20"/>
      <c r="I688" s="20"/>
      <c r="J688" s="20"/>
      <c r="K688" s="20"/>
      <c r="L688" s="67"/>
    </row>
    <row r="689" spans="1:12" ht="12.75" customHeight="1">
      <c r="A689" s="68"/>
      <c r="B689" s="20"/>
      <c r="C689" s="51"/>
      <c r="D689" s="51"/>
      <c r="E689" s="20"/>
      <c r="F689" s="20"/>
      <c r="G689" s="20"/>
      <c r="H689" s="20"/>
      <c r="I689" s="20"/>
      <c r="J689" s="20"/>
      <c r="K689" s="20"/>
      <c r="L689" s="67"/>
    </row>
    <row r="690" spans="1:12" ht="12.75" customHeight="1">
      <c r="A690" s="68"/>
      <c r="B690" s="20"/>
      <c r="C690" s="51"/>
      <c r="D690" s="51"/>
      <c r="E690" s="20"/>
      <c r="F690" s="20"/>
      <c r="G690" s="20"/>
      <c r="H690" s="20"/>
      <c r="I690" s="20"/>
      <c r="J690" s="20"/>
      <c r="K690" s="20"/>
      <c r="L690" s="67"/>
    </row>
    <row r="691" spans="1:12" ht="12.75" customHeight="1">
      <c r="A691" s="68"/>
      <c r="B691" s="20"/>
      <c r="C691" s="51"/>
      <c r="D691" s="51"/>
      <c r="E691" s="20"/>
      <c r="F691" s="20"/>
      <c r="G691" s="20"/>
      <c r="H691" s="20"/>
      <c r="I691" s="20"/>
      <c r="J691" s="20"/>
      <c r="K691" s="20"/>
      <c r="L691" s="67"/>
    </row>
    <row r="692" spans="1:12" ht="12.75" customHeight="1">
      <c r="A692" s="68"/>
      <c r="B692" s="20"/>
      <c r="C692" s="51"/>
      <c r="D692" s="51"/>
      <c r="E692" s="20"/>
      <c r="F692" s="20"/>
      <c r="G692" s="20"/>
      <c r="H692" s="20"/>
      <c r="I692" s="20"/>
      <c r="J692" s="20"/>
      <c r="K692" s="20"/>
      <c r="L692" s="67"/>
    </row>
    <row r="693" spans="1:12" ht="12.75" customHeight="1">
      <c r="A693" s="68"/>
      <c r="B693" s="20"/>
      <c r="C693" s="51"/>
      <c r="D693" s="51"/>
      <c r="E693" s="20"/>
      <c r="F693" s="20"/>
      <c r="G693" s="20"/>
      <c r="H693" s="20"/>
      <c r="I693" s="20"/>
      <c r="J693" s="20"/>
      <c r="K693" s="20"/>
      <c r="L693" s="67"/>
    </row>
    <row r="694" spans="1:12" ht="12.75" customHeight="1">
      <c r="A694" s="68"/>
      <c r="B694" s="20"/>
      <c r="C694" s="51"/>
      <c r="D694" s="51"/>
      <c r="E694" s="20"/>
      <c r="F694" s="20"/>
      <c r="G694" s="20"/>
      <c r="H694" s="20"/>
      <c r="I694" s="20"/>
      <c r="J694" s="20"/>
      <c r="K694" s="20"/>
      <c r="L694" s="67"/>
    </row>
    <row r="695" spans="1:12" ht="12.75" customHeight="1">
      <c r="A695" s="68"/>
      <c r="B695" s="20"/>
      <c r="C695" s="51"/>
      <c r="D695" s="51"/>
      <c r="E695" s="20"/>
      <c r="F695" s="20"/>
      <c r="G695" s="20"/>
      <c r="H695" s="20"/>
      <c r="I695" s="20"/>
      <c r="J695" s="20"/>
      <c r="K695" s="20"/>
      <c r="L695" s="67"/>
    </row>
    <row r="696" spans="1:12" ht="12.75" customHeight="1">
      <c r="A696" s="68"/>
      <c r="B696" s="20"/>
      <c r="C696" s="51"/>
      <c r="D696" s="51"/>
      <c r="E696" s="20"/>
      <c r="F696" s="20"/>
      <c r="G696" s="20"/>
      <c r="H696" s="20"/>
      <c r="I696" s="20"/>
      <c r="J696" s="20"/>
      <c r="K696" s="20"/>
      <c r="L696" s="67"/>
    </row>
    <row r="697" spans="1:12" ht="12.75" customHeight="1">
      <c r="A697" s="68"/>
      <c r="B697" s="20"/>
      <c r="C697" s="51"/>
      <c r="D697" s="51"/>
      <c r="E697" s="20"/>
      <c r="F697" s="20"/>
      <c r="G697" s="20"/>
      <c r="H697" s="20"/>
      <c r="I697" s="20"/>
      <c r="J697" s="20"/>
      <c r="K697" s="20"/>
      <c r="L697" s="67"/>
    </row>
    <row r="698" spans="1:12" ht="12.75" customHeight="1">
      <c r="A698" s="68"/>
      <c r="B698" s="20"/>
      <c r="C698" s="51"/>
      <c r="D698" s="51"/>
      <c r="E698" s="20"/>
      <c r="F698" s="20"/>
      <c r="G698" s="20"/>
      <c r="H698" s="20"/>
      <c r="I698" s="20"/>
      <c r="J698" s="20"/>
      <c r="K698" s="20"/>
      <c r="L698" s="67"/>
    </row>
    <row r="699" spans="1:12" ht="12.75" customHeight="1">
      <c r="A699" s="68"/>
      <c r="B699" s="20"/>
      <c r="C699" s="51"/>
      <c r="D699" s="51"/>
      <c r="E699" s="20"/>
      <c r="F699" s="20"/>
      <c r="G699" s="20"/>
      <c r="H699" s="20"/>
      <c r="I699" s="20"/>
      <c r="J699" s="20"/>
      <c r="K699" s="20"/>
      <c r="L699" s="67"/>
    </row>
    <row r="700" spans="1:12" ht="12.75" customHeight="1">
      <c r="A700" s="68"/>
      <c r="B700" s="20"/>
      <c r="C700" s="51"/>
      <c r="D700" s="51"/>
      <c r="E700" s="20"/>
      <c r="F700" s="20"/>
      <c r="G700" s="20"/>
      <c r="H700" s="20"/>
      <c r="I700" s="20"/>
      <c r="J700" s="20"/>
      <c r="K700" s="20"/>
      <c r="L700" s="67"/>
    </row>
    <row r="701" spans="1:12" ht="12.75" customHeight="1">
      <c r="A701" s="68"/>
      <c r="B701" s="20"/>
      <c r="C701" s="51"/>
      <c r="D701" s="51"/>
      <c r="E701" s="20"/>
      <c r="F701" s="20"/>
      <c r="G701" s="20"/>
      <c r="H701" s="20"/>
      <c r="I701" s="20"/>
      <c r="J701" s="20"/>
      <c r="K701" s="20"/>
      <c r="L701" s="67"/>
    </row>
    <row r="702" spans="1:12" ht="12.75" customHeight="1">
      <c r="A702" s="68"/>
      <c r="B702" s="20"/>
      <c r="C702" s="51"/>
      <c r="D702" s="51"/>
      <c r="E702" s="20"/>
      <c r="F702" s="20"/>
      <c r="G702" s="20"/>
      <c r="H702" s="20"/>
      <c r="I702" s="20"/>
      <c r="J702" s="20"/>
      <c r="K702" s="20"/>
      <c r="L702" s="67"/>
    </row>
    <row r="703" spans="1:12" ht="12.75" customHeight="1">
      <c r="A703" s="68"/>
      <c r="B703" s="20"/>
      <c r="C703" s="51"/>
      <c r="D703" s="51"/>
      <c r="E703" s="20"/>
      <c r="F703" s="20"/>
      <c r="G703" s="20"/>
      <c r="H703" s="20"/>
      <c r="I703" s="20"/>
      <c r="J703" s="20"/>
      <c r="K703" s="20"/>
      <c r="L703" s="67"/>
    </row>
    <row r="704" spans="1:12" ht="12.75" customHeight="1">
      <c r="A704" s="68"/>
      <c r="B704" s="20"/>
      <c r="C704" s="51"/>
      <c r="D704" s="51"/>
      <c r="E704" s="20"/>
      <c r="F704" s="20"/>
      <c r="G704" s="20"/>
      <c r="H704" s="20"/>
      <c r="I704" s="20"/>
      <c r="J704" s="20"/>
      <c r="K704" s="20"/>
      <c r="L704" s="67"/>
    </row>
    <row r="705" spans="1:12" ht="12.75" customHeight="1">
      <c r="A705" s="68"/>
      <c r="B705" s="20"/>
      <c r="C705" s="51"/>
      <c r="D705" s="51"/>
      <c r="E705" s="20"/>
      <c r="F705" s="20"/>
      <c r="G705" s="20"/>
      <c r="H705" s="20"/>
      <c r="I705" s="20"/>
      <c r="J705" s="20"/>
      <c r="K705" s="20"/>
      <c r="L705" s="67"/>
    </row>
    <row r="706" spans="1:12" ht="12.75" customHeight="1">
      <c r="A706" s="68"/>
      <c r="B706" s="20"/>
      <c r="C706" s="51"/>
      <c r="D706" s="51"/>
      <c r="E706" s="20"/>
      <c r="F706" s="20"/>
      <c r="G706" s="20"/>
      <c r="H706" s="20"/>
      <c r="I706" s="20"/>
      <c r="J706" s="20"/>
      <c r="K706" s="20"/>
      <c r="L706" s="67"/>
    </row>
    <row r="707" spans="1:12" ht="12.75" customHeight="1">
      <c r="A707" s="68"/>
      <c r="B707" s="20"/>
      <c r="C707" s="51"/>
      <c r="D707" s="51"/>
      <c r="E707" s="20"/>
      <c r="F707" s="20"/>
      <c r="G707" s="20"/>
      <c r="H707" s="20"/>
      <c r="I707" s="20"/>
      <c r="J707" s="20"/>
      <c r="K707" s="20"/>
      <c r="L707" s="67"/>
    </row>
    <row r="708" spans="1:12" ht="12.75" customHeight="1">
      <c r="A708" s="68"/>
      <c r="B708" s="20"/>
      <c r="C708" s="51"/>
      <c r="D708" s="51"/>
      <c r="E708" s="20"/>
      <c r="F708" s="20"/>
      <c r="G708" s="20"/>
      <c r="H708" s="20"/>
      <c r="I708" s="20"/>
      <c r="J708" s="20"/>
      <c r="K708" s="20"/>
      <c r="L708" s="67"/>
    </row>
    <row r="709" spans="1:12" ht="12.75" customHeight="1">
      <c r="A709" s="68"/>
      <c r="B709" s="20"/>
      <c r="C709" s="51"/>
      <c r="D709" s="51"/>
      <c r="E709" s="20"/>
      <c r="F709" s="20"/>
      <c r="G709" s="20"/>
      <c r="H709" s="20"/>
      <c r="I709" s="20"/>
      <c r="J709" s="20"/>
      <c r="K709" s="20"/>
      <c r="L709" s="67"/>
    </row>
    <row r="710" spans="1:12" ht="12.75" customHeight="1">
      <c r="A710" s="68"/>
      <c r="B710" s="20"/>
      <c r="C710" s="51"/>
      <c r="D710" s="51"/>
      <c r="E710" s="20"/>
      <c r="F710" s="20"/>
      <c r="G710" s="20"/>
      <c r="H710" s="20"/>
      <c r="I710" s="20"/>
      <c r="J710" s="20"/>
      <c r="K710" s="20"/>
      <c r="L710" s="67"/>
    </row>
    <row r="711" spans="1:12" ht="12.75" customHeight="1">
      <c r="A711" s="68"/>
      <c r="B711" s="20"/>
      <c r="C711" s="51"/>
      <c r="D711" s="51"/>
      <c r="E711" s="20"/>
      <c r="F711" s="20"/>
      <c r="G711" s="20"/>
      <c r="H711" s="20"/>
      <c r="I711" s="20"/>
      <c r="J711" s="20"/>
      <c r="K711" s="20"/>
      <c r="L711" s="67"/>
    </row>
    <row r="712" spans="1:12" ht="12.75" customHeight="1">
      <c r="A712" s="68"/>
      <c r="B712" s="20"/>
      <c r="C712" s="51"/>
      <c r="D712" s="51"/>
      <c r="E712" s="20"/>
      <c r="F712" s="20"/>
      <c r="G712" s="20"/>
      <c r="H712" s="20"/>
      <c r="I712" s="20"/>
      <c r="J712" s="20"/>
      <c r="K712" s="20"/>
      <c r="L712" s="67"/>
    </row>
    <row r="713" spans="1:12" ht="12.75" customHeight="1">
      <c r="A713" s="68"/>
      <c r="B713" s="20"/>
      <c r="C713" s="51"/>
      <c r="D713" s="51"/>
      <c r="E713" s="20"/>
      <c r="F713" s="20"/>
      <c r="G713" s="20"/>
      <c r="H713" s="20"/>
      <c r="I713" s="20"/>
      <c r="J713" s="20"/>
      <c r="K713" s="20"/>
      <c r="L713" s="67"/>
    </row>
    <row r="714" spans="1:12" ht="12.75" customHeight="1">
      <c r="A714" s="68"/>
      <c r="B714" s="20"/>
      <c r="C714" s="51"/>
      <c r="D714" s="51"/>
      <c r="E714" s="20"/>
      <c r="F714" s="20"/>
      <c r="G714" s="20"/>
      <c r="H714" s="20"/>
      <c r="I714" s="20"/>
      <c r="J714" s="20"/>
      <c r="K714" s="20"/>
      <c r="L714" s="67"/>
    </row>
    <row r="715" spans="1:12" ht="12.75" customHeight="1">
      <c r="A715" s="68"/>
      <c r="B715" s="20"/>
      <c r="C715" s="51"/>
      <c r="D715" s="51"/>
      <c r="E715" s="20"/>
      <c r="F715" s="20"/>
      <c r="G715" s="20"/>
      <c r="H715" s="20"/>
      <c r="I715" s="20"/>
      <c r="J715" s="20"/>
      <c r="K715" s="20"/>
      <c r="L715" s="67"/>
    </row>
    <row r="716" spans="1:12" ht="12.75" customHeight="1">
      <c r="A716" s="68"/>
      <c r="B716" s="20"/>
      <c r="C716" s="51"/>
      <c r="D716" s="51"/>
      <c r="E716" s="20"/>
      <c r="F716" s="20"/>
      <c r="G716" s="20"/>
      <c r="H716" s="20"/>
      <c r="I716" s="20"/>
      <c r="J716" s="20"/>
      <c r="K716" s="20"/>
      <c r="L716" s="67"/>
    </row>
    <row r="717" spans="1:12" ht="12.75" customHeight="1">
      <c r="A717" s="68"/>
      <c r="B717" s="20"/>
      <c r="C717" s="51"/>
      <c r="D717" s="51"/>
      <c r="E717" s="20"/>
      <c r="F717" s="20"/>
      <c r="G717" s="20"/>
      <c r="H717" s="20"/>
      <c r="I717" s="20"/>
      <c r="J717" s="20"/>
      <c r="K717" s="20"/>
      <c r="L717" s="67"/>
    </row>
    <row r="718" spans="1:12" ht="12.75" customHeight="1">
      <c r="A718" s="68"/>
      <c r="B718" s="20"/>
      <c r="C718" s="51"/>
      <c r="D718" s="51"/>
      <c r="E718" s="20"/>
      <c r="F718" s="20"/>
      <c r="G718" s="20"/>
      <c r="H718" s="20"/>
      <c r="I718" s="20"/>
      <c r="J718" s="20"/>
      <c r="K718" s="20"/>
      <c r="L718" s="67"/>
    </row>
    <row r="719" spans="1:12" ht="12.75" customHeight="1">
      <c r="A719" s="68"/>
      <c r="B719" s="20"/>
      <c r="C719" s="51"/>
      <c r="D719" s="51"/>
      <c r="E719" s="20"/>
      <c r="F719" s="20"/>
      <c r="G719" s="20"/>
      <c r="H719" s="20"/>
      <c r="I719" s="20"/>
      <c r="J719" s="20"/>
      <c r="K719" s="20"/>
      <c r="L719" s="67"/>
    </row>
    <row r="720" spans="1:12" ht="12.75" customHeight="1">
      <c r="A720" s="68"/>
      <c r="B720" s="20"/>
      <c r="C720" s="51"/>
      <c r="D720" s="51"/>
      <c r="E720" s="20"/>
      <c r="F720" s="20"/>
      <c r="G720" s="20"/>
      <c r="H720" s="20"/>
      <c r="I720" s="20"/>
      <c r="J720" s="20"/>
      <c r="K720" s="20"/>
      <c r="L720" s="67"/>
    </row>
    <row r="721" spans="1:12" ht="12.75" customHeight="1">
      <c r="A721" s="68"/>
      <c r="B721" s="20"/>
      <c r="C721" s="51"/>
      <c r="D721" s="51"/>
      <c r="E721" s="20"/>
      <c r="F721" s="20"/>
      <c r="G721" s="20"/>
      <c r="H721" s="20"/>
      <c r="I721" s="20"/>
      <c r="J721" s="20"/>
      <c r="K721" s="20"/>
      <c r="L721" s="67"/>
    </row>
    <row r="722" spans="1:12" ht="12.75" customHeight="1">
      <c r="A722" s="68"/>
      <c r="B722" s="20"/>
      <c r="C722" s="51"/>
      <c r="D722" s="51"/>
      <c r="E722" s="20"/>
      <c r="F722" s="20"/>
      <c r="G722" s="20"/>
      <c r="H722" s="20"/>
      <c r="I722" s="20"/>
      <c r="J722" s="20"/>
      <c r="K722" s="20"/>
      <c r="L722" s="67"/>
    </row>
    <row r="723" spans="1:12" ht="12.75" customHeight="1">
      <c r="A723" s="68"/>
      <c r="B723" s="20"/>
      <c r="C723" s="51"/>
      <c r="D723" s="51"/>
      <c r="E723" s="20"/>
      <c r="F723" s="20"/>
      <c r="G723" s="20"/>
      <c r="H723" s="20"/>
      <c r="I723" s="20"/>
      <c r="J723" s="20"/>
      <c r="K723" s="20"/>
      <c r="L723" s="67"/>
    </row>
    <row r="724" spans="1:12" ht="12.75" customHeight="1">
      <c r="A724" s="68"/>
      <c r="B724" s="20"/>
      <c r="C724" s="51"/>
      <c r="D724" s="51"/>
      <c r="E724" s="20"/>
      <c r="F724" s="20"/>
      <c r="G724" s="20"/>
      <c r="H724" s="20"/>
      <c r="I724" s="20"/>
      <c r="J724" s="20"/>
      <c r="K724" s="20"/>
      <c r="L724" s="67"/>
    </row>
    <row r="725" spans="1:12" ht="12.75" customHeight="1">
      <c r="A725" s="68"/>
      <c r="B725" s="20"/>
      <c r="C725" s="51"/>
      <c r="D725" s="51"/>
      <c r="E725" s="20"/>
      <c r="F725" s="20"/>
      <c r="G725" s="20"/>
      <c r="H725" s="20"/>
      <c r="I725" s="20"/>
      <c r="J725" s="20"/>
      <c r="K725" s="20"/>
      <c r="L725" s="67"/>
    </row>
    <row r="726" spans="1:12" ht="12.75" customHeight="1">
      <c r="A726" s="68"/>
      <c r="B726" s="20"/>
      <c r="C726" s="51"/>
      <c r="D726" s="51"/>
      <c r="E726" s="20"/>
      <c r="F726" s="20"/>
      <c r="G726" s="20"/>
      <c r="H726" s="20"/>
      <c r="I726" s="20"/>
      <c r="J726" s="20"/>
      <c r="K726" s="20"/>
      <c r="L726" s="67"/>
    </row>
    <row r="727" spans="1:12" ht="12.75" customHeight="1">
      <c r="A727" s="68"/>
      <c r="B727" s="20"/>
      <c r="C727" s="51"/>
      <c r="D727" s="51"/>
      <c r="E727" s="20"/>
      <c r="F727" s="20"/>
      <c r="G727" s="20"/>
      <c r="H727" s="20"/>
      <c r="I727" s="20"/>
      <c r="J727" s="20"/>
      <c r="K727" s="20"/>
      <c r="L727" s="67"/>
    </row>
    <row r="728" spans="1:12" ht="12.75" customHeight="1">
      <c r="A728" s="68"/>
      <c r="B728" s="20"/>
      <c r="C728" s="51"/>
      <c r="D728" s="51"/>
      <c r="E728" s="20"/>
      <c r="F728" s="20"/>
      <c r="G728" s="20"/>
      <c r="H728" s="20"/>
      <c r="I728" s="20"/>
      <c r="J728" s="20"/>
      <c r="K728" s="20"/>
      <c r="L728" s="67"/>
    </row>
    <row r="729" spans="1:12" ht="12.75" customHeight="1">
      <c r="A729" s="68"/>
      <c r="B729" s="20"/>
      <c r="C729" s="51"/>
      <c r="D729" s="51"/>
      <c r="E729" s="20"/>
      <c r="F729" s="20"/>
      <c r="G729" s="20"/>
      <c r="H729" s="20"/>
      <c r="I729" s="20"/>
      <c r="J729" s="20"/>
      <c r="K729" s="20"/>
      <c r="L729" s="67"/>
    </row>
    <row r="730" spans="1:12" ht="12.75" customHeight="1">
      <c r="A730" s="68"/>
      <c r="B730" s="20"/>
      <c r="C730" s="51"/>
      <c r="D730" s="51"/>
      <c r="E730" s="20"/>
      <c r="F730" s="20"/>
      <c r="G730" s="20"/>
      <c r="H730" s="20"/>
      <c r="I730" s="20"/>
      <c r="J730" s="20"/>
      <c r="K730" s="20"/>
      <c r="L730" s="67"/>
    </row>
    <row r="731" spans="1:12" ht="12.75" customHeight="1">
      <c r="A731" s="68"/>
      <c r="B731" s="20"/>
      <c r="C731" s="51"/>
      <c r="D731" s="51"/>
      <c r="E731" s="20"/>
      <c r="F731" s="20"/>
      <c r="G731" s="20"/>
      <c r="H731" s="20"/>
      <c r="I731" s="20"/>
      <c r="J731" s="20"/>
      <c r="K731" s="20"/>
      <c r="L731" s="67"/>
    </row>
    <row r="732" spans="1:12" ht="12.75" customHeight="1">
      <c r="A732" s="68"/>
      <c r="B732" s="20"/>
      <c r="C732" s="51"/>
      <c r="D732" s="51"/>
      <c r="E732" s="20"/>
      <c r="F732" s="20"/>
      <c r="G732" s="20"/>
      <c r="H732" s="20"/>
      <c r="I732" s="20"/>
      <c r="J732" s="20"/>
      <c r="K732" s="20"/>
      <c r="L732" s="67"/>
    </row>
    <row r="733" spans="1:12" ht="12.75" customHeight="1">
      <c r="A733" s="68"/>
      <c r="B733" s="20"/>
      <c r="C733" s="51"/>
      <c r="D733" s="51"/>
      <c r="E733" s="20"/>
      <c r="F733" s="20"/>
      <c r="G733" s="20"/>
      <c r="H733" s="20"/>
      <c r="I733" s="20"/>
      <c r="J733" s="20"/>
      <c r="K733" s="20"/>
      <c r="L733" s="67"/>
    </row>
    <row r="734" spans="1:12" ht="12.75" customHeight="1">
      <c r="A734" s="68"/>
      <c r="B734" s="20"/>
      <c r="C734" s="51"/>
      <c r="D734" s="51"/>
      <c r="E734" s="20"/>
      <c r="F734" s="20"/>
      <c r="G734" s="20"/>
      <c r="H734" s="20"/>
      <c r="I734" s="20"/>
      <c r="J734" s="20"/>
      <c r="K734" s="20"/>
      <c r="L734" s="67"/>
    </row>
    <row r="735" spans="1:12" ht="12.75" customHeight="1">
      <c r="A735" s="68"/>
      <c r="B735" s="20"/>
      <c r="C735" s="51"/>
      <c r="D735" s="51"/>
      <c r="E735" s="20"/>
      <c r="F735" s="20"/>
      <c r="G735" s="20"/>
      <c r="H735" s="20"/>
      <c r="I735" s="20"/>
      <c r="J735" s="20"/>
      <c r="K735" s="20"/>
      <c r="L735" s="67"/>
    </row>
    <row r="736" spans="1:12" ht="12.75" customHeight="1">
      <c r="A736" s="68"/>
      <c r="B736" s="20"/>
      <c r="C736" s="51"/>
      <c r="D736" s="51"/>
      <c r="E736" s="20"/>
      <c r="F736" s="20"/>
      <c r="G736" s="20"/>
      <c r="H736" s="20"/>
      <c r="I736" s="20"/>
      <c r="J736" s="20"/>
      <c r="K736" s="20"/>
      <c r="L736" s="67"/>
    </row>
    <row r="737" spans="1:12" ht="12.75" customHeight="1">
      <c r="A737" s="68"/>
      <c r="B737" s="20"/>
      <c r="C737" s="51"/>
      <c r="D737" s="51"/>
      <c r="E737" s="20"/>
      <c r="F737" s="20"/>
      <c r="G737" s="20"/>
      <c r="H737" s="20"/>
      <c r="I737" s="20"/>
      <c r="J737" s="20"/>
      <c r="K737" s="20"/>
      <c r="L737" s="67"/>
    </row>
    <row r="738" spans="1:12" ht="12.75" customHeight="1">
      <c r="A738" s="68"/>
      <c r="B738" s="20"/>
      <c r="C738" s="51"/>
      <c r="D738" s="51"/>
      <c r="E738" s="20"/>
      <c r="F738" s="20"/>
      <c r="G738" s="20"/>
      <c r="H738" s="20"/>
      <c r="I738" s="20"/>
      <c r="J738" s="20"/>
      <c r="K738" s="20"/>
      <c r="L738" s="67"/>
    </row>
    <row r="739" spans="1:12" ht="12.75" customHeight="1">
      <c r="A739" s="68"/>
      <c r="B739" s="20"/>
      <c r="C739" s="51"/>
      <c r="D739" s="51"/>
      <c r="E739" s="20"/>
      <c r="F739" s="20"/>
      <c r="G739" s="20"/>
      <c r="H739" s="20"/>
      <c r="I739" s="20"/>
      <c r="J739" s="20"/>
      <c r="K739" s="20"/>
      <c r="L739" s="67"/>
    </row>
    <row r="740" spans="1:12" ht="12.75" customHeight="1">
      <c r="A740" s="68"/>
      <c r="B740" s="20"/>
      <c r="C740" s="51"/>
      <c r="D740" s="51"/>
      <c r="E740" s="20"/>
      <c r="F740" s="20"/>
      <c r="G740" s="20"/>
      <c r="H740" s="20"/>
      <c r="I740" s="20"/>
      <c r="J740" s="20"/>
      <c r="K740" s="20"/>
      <c r="L740" s="67"/>
    </row>
    <row r="741" spans="1:12" ht="12.75" customHeight="1">
      <c r="A741" s="68"/>
      <c r="B741" s="20"/>
      <c r="C741" s="51"/>
      <c r="D741" s="51"/>
      <c r="E741" s="20"/>
      <c r="F741" s="20"/>
      <c r="G741" s="20"/>
      <c r="H741" s="20"/>
      <c r="I741" s="20"/>
      <c r="J741" s="20"/>
      <c r="K741" s="20"/>
      <c r="L741" s="67"/>
    </row>
    <row r="742" spans="1:12" ht="12.75" customHeight="1">
      <c r="A742" s="68"/>
      <c r="B742" s="20"/>
      <c r="C742" s="51"/>
      <c r="D742" s="51"/>
      <c r="E742" s="20"/>
      <c r="F742" s="20"/>
      <c r="G742" s="20"/>
      <c r="H742" s="20"/>
      <c r="I742" s="20"/>
      <c r="J742" s="20"/>
      <c r="K742" s="20"/>
      <c r="L742" s="67"/>
    </row>
    <row r="743" spans="1:12" ht="12.75" customHeight="1">
      <c r="A743" s="68"/>
      <c r="B743" s="20"/>
      <c r="C743" s="51"/>
      <c r="D743" s="51"/>
      <c r="E743" s="20"/>
      <c r="F743" s="20"/>
      <c r="G743" s="20"/>
      <c r="H743" s="20"/>
      <c r="I743" s="20"/>
      <c r="J743" s="20"/>
      <c r="K743" s="20"/>
      <c r="L743" s="67"/>
    </row>
    <row r="744" spans="1:12" ht="12.75" customHeight="1">
      <c r="A744" s="68"/>
      <c r="B744" s="20"/>
      <c r="C744" s="51"/>
      <c r="D744" s="51"/>
      <c r="E744" s="20"/>
      <c r="F744" s="20"/>
      <c r="G744" s="20"/>
      <c r="H744" s="20"/>
      <c r="I744" s="20"/>
      <c r="J744" s="20"/>
      <c r="K744" s="20"/>
      <c r="L744" s="67"/>
    </row>
    <row r="745" spans="1:12" ht="12.75" customHeight="1">
      <c r="A745" s="68"/>
      <c r="B745" s="20"/>
      <c r="C745" s="51"/>
      <c r="D745" s="51"/>
      <c r="E745" s="20"/>
      <c r="F745" s="20"/>
      <c r="G745" s="20"/>
      <c r="H745" s="20"/>
      <c r="I745" s="20"/>
      <c r="J745" s="20"/>
      <c r="K745" s="20"/>
      <c r="L745" s="67"/>
    </row>
    <row r="746" spans="1:12" ht="12.75" customHeight="1">
      <c r="A746" s="68"/>
      <c r="B746" s="20"/>
      <c r="C746" s="51"/>
      <c r="D746" s="51"/>
      <c r="E746" s="20"/>
      <c r="F746" s="20"/>
      <c r="G746" s="20"/>
      <c r="H746" s="20"/>
      <c r="I746" s="20"/>
      <c r="J746" s="20"/>
      <c r="K746" s="20"/>
      <c r="L746" s="67"/>
    </row>
    <row r="747" spans="1:12" ht="12.75" customHeight="1">
      <c r="A747" s="68"/>
      <c r="B747" s="20"/>
      <c r="C747" s="51"/>
      <c r="D747" s="51"/>
      <c r="E747" s="20"/>
      <c r="F747" s="20"/>
      <c r="G747" s="20"/>
      <c r="H747" s="20"/>
      <c r="I747" s="20"/>
      <c r="J747" s="20"/>
      <c r="K747" s="20"/>
      <c r="L747" s="67"/>
    </row>
    <row r="748" spans="1:12" ht="12.75" customHeight="1">
      <c r="A748" s="68"/>
      <c r="B748" s="20"/>
      <c r="C748" s="51"/>
      <c r="D748" s="51"/>
      <c r="E748" s="20"/>
      <c r="F748" s="20"/>
      <c r="G748" s="20"/>
      <c r="H748" s="20"/>
      <c r="I748" s="20"/>
      <c r="J748" s="20"/>
      <c r="K748" s="20"/>
      <c r="L748" s="67"/>
    </row>
    <row r="749" spans="1:12" ht="12.75" customHeight="1">
      <c r="A749" s="68"/>
      <c r="B749" s="20"/>
      <c r="C749" s="51"/>
      <c r="D749" s="51"/>
      <c r="E749" s="20"/>
      <c r="F749" s="20"/>
      <c r="G749" s="20"/>
      <c r="H749" s="20"/>
      <c r="I749" s="20"/>
      <c r="J749" s="20"/>
      <c r="K749" s="20"/>
      <c r="L749" s="67"/>
    </row>
    <row r="750" spans="1:12" ht="12.75" customHeight="1">
      <c r="A750" s="68"/>
      <c r="B750" s="20"/>
      <c r="C750" s="51"/>
      <c r="D750" s="51"/>
      <c r="E750" s="20"/>
      <c r="F750" s="20"/>
      <c r="G750" s="20"/>
      <c r="H750" s="20"/>
      <c r="I750" s="20"/>
      <c r="J750" s="20"/>
      <c r="K750" s="20"/>
      <c r="L750" s="67"/>
    </row>
    <row r="751" spans="1:12" ht="12.75" customHeight="1">
      <c r="A751" s="68"/>
      <c r="B751" s="20"/>
      <c r="C751" s="51"/>
      <c r="D751" s="51"/>
      <c r="E751" s="20"/>
      <c r="F751" s="20"/>
      <c r="G751" s="20"/>
      <c r="H751" s="20"/>
      <c r="I751" s="20"/>
      <c r="J751" s="20"/>
      <c r="K751" s="20"/>
      <c r="L751" s="67"/>
    </row>
    <row r="752" spans="1:12" ht="12.75" customHeight="1">
      <c r="A752" s="68"/>
      <c r="B752" s="20"/>
      <c r="C752" s="51"/>
      <c r="D752" s="51"/>
      <c r="E752" s="20"/>
      <c r="F752" s="20"/>
      <c r="G752" s="20"/>
      <c r="H752" s="20"/>
      <c r="I752" s="20"/>
      <c r="J752" s="20"/>
      <c r="K752" s="20"/>
      <c r="L752" s="67"/>
    </row>
    <row r="753" spans="1:12" ht="12.75" customHeight="1">
      <c r="A753" s="68"/>
      <c r="B753" s="20"/>
      <c r="C753" s="51"/>
      <c r="D753" s="51"/>
      <c r="E753" s="20"/>
      <c r="F753" s="20"/>
      <c r="G753" s="20"/>
      <c r="H753" s="20"/>
      <c r="I753" s="20"/>
      <c r="J753" s="20"/>
      <c r="K753" s="20"/>
      <c r="L753" s="67"/>
    </row>
    <row r="754" spans="1:12" ht="12.75" customHeight="1">
      <c r="A754" s="68"/>
      <c r="B754" s="20"/>
      <c r="C754" s="51"/>
      <c r="D754" s="51"/>
      <c r="E754" s="20"/>
      <c r="F754" s="20"/>
      <c r="G754" s="20"/>
      <c r="H754" s="20"/>
      <c r="I754" s="20"/>
      <c r="J754" s="20"/>
      <c r="K754" s="20"/>
      <c r="L754" s="67"/>
    </row>
    <row r="755" spans="1:12" ht="12.75" customHeight="1">
      <c r="A755" s="68"/>
      <c r="B755" s="20"/>
      <c r="C755" s="51"/>
      <c r="D755" s="51"/>
      <c r="E755" s="20"/>
      <c r="F755" s="20"/>
      <c r="G755" s="20"/>
      <c r="H755" s="20"/>
      <c r="I755" s="20"/>
      <c r="J755" s="20"/>
      <c r="K755" s="20"/>
      <c r="L755" s="67"/>
    </row>
    <row r="756" spans="1:12" ht="12.75" customHeight="1">
      <c r="A756" s="68"/>
      <c r="B756" s="20"/>
      <c r="C756" s="51"/>
      <c r="D756" s="51"/>
      <c r="E756" s="20"/>
      <c r="F756" s="20"/>
      <c r="G756" s="20"/>
      <c r="H756" s="20"/>
      <c r="I756" s="20"/>
      <c r="J756" s="20"/>
      <c r="K756" s="20"/>
      <c r="L756" s="67"/>
    </row>
    <row r="757" spans="1:12" ht="12.75" customHeight="1">
      <c r="A757" s="68"/>
      <c r="B757" s="20"/>
      <c r="C757" s="51"/>
      <c r="D757" s="51"/>
      <c r="E757" s="20"/>
      <c r="F757" s="20"/>
      <c r="G757" s="20"/>
      <c r="H757" s="20"/>
      <c r="I757" s="20"/>
      <c r="J757" s="20"/>
      <c r="K757" s="20"/>
      <c r="L757" s="67"/>
    </row>
    <row r="758" spans="1:12" ht="12.75" customHeight="1">
      <c r="A758" s="68"/>
      <c r="B758" s="20"/>
      <c r="C758" s="51"/>
      <c r="D758" s="51"/>
      <c r="E758" s="20"/>
      <c r="F758" s="20"/>
      <c r="G758" s="20"/>
      <c r="H758" s="20"/>
      <c r="I758" s="20"/>
      <c r="J758" s="20"/>
      <c r="K758" s="20"/>
      <c r="L758" s="67"/>
    </row>
    <row r="759" spans="1:12" ht="12.75" customHeight="1">
      <c r="A759" s="68"/>
      <c r="B759" s="20"/>
      <c r="C759" s="51"/>
      <c r="D759" s="51"/>
      <c r="E759" s="20"/>
      <c r="F759" s="20"/>
      <c r="G759" s="20"/>
      <c r="H759" s="20"/>
      <c r="I759" s="20"/>
      <c r="J759" s="20"/>
      <c r="K759" s="20"/>
      <c r="L759" s="67"/>
    </row>
    <row r="760" spans="1:12" ht="12.75" customHeight="1">
      <c r="A760" s="68"/>
      <c r="B760" s="20"/>
      <c r="C760" s="51"/>
      <c r="D760" s="51"/>
      <c r="E760" s="20"/>
      <c r="F760" s="20"/>
      <c r="G760" s="20"/>
      <c r="H760" s="20"/>
      <c r="I760" s="20"/>
      <c r="J760" s="20"/>
      <c r="K760" s="20"/>
      <c r="L760" s="67"/>
    </row>
    <row r="761" spans="1:12" ht="12.75" customHeight="1">
      <c r="A761" s="68"/>
      <c r="B761" s="20"/>
      <c r="C761" s="51"/>
      <c r="D761" s="51"/>
      <c r="E761" s="20"/>
      <c r="F761" s="20"/>
      <c r="G761" s="20"/>
      <c r="H761" s="20"/>
      <c r="I761" s="20"/>
      <c r="J761" s="20"/>
      <c r="K761" s="20"/>
      <c r="L761" s="67"/>
    </row>
    <row r="762" spans="1:12" ht="12.75" customHeight="1">
      <c r="A762" s="68"/>
      <c r="B762" s="20"/>
      <c r="C762" s="51"/>
      <c r="D762" s="51"/>
      <c r="E762" s="20"/>
      <c r="F762" s="20"/>
      <c r="G762" s="20"/>
      <c r="H762" s="20"/>
      <c r="I762" s="20"/>
      <c r="J762" s="20"/>
      <c r="K762" s="20"/>
      <c r="L762" s="67"/>
    </row>
    <row r="763" spans="1:12" ht="12.75" customHeight="1">
      <c r="A763" s="68"/>
      <c r="B763" s="20"/>
      <c r="C763" s="51"/>
      <c r="D763" s="51"/>
      <c r="E763" s="20"/>
      <c r="F763" s="20"/>
      <c r="G763" s="20"/>
      <c r="H763" s="20"/>
      <c r="I763" s="20"/>
      <c r="J763" s="20"/>
      <c r="K763" s="20"/>
      <c r="L763" s="67"/>
    </row>
    <row r="764" spans="1:12" ht="12.75" customHeight="1">
      <c r="A764" s="68"/>
      <c r="B764" s="20"/>
      <c r="C764" s="51"/>
      <c r="D764" s="51"/>
      <c r="E764" s="20"/>
      <c r="F764" s="20"/>
      <c r="G764" s="20"/>
      <c r="H764" s="20"/>
      <c r="I764" s="20"/>
      <c r="J764" s="20"/>
      <c r="K764" s="20"/>
      <c r="L764" s="67"/>
    </row>
    <row r="765" spans="1:12" ht="12.75" customHeight="1">
      <c r="A765" s="68"/>
      <c r="B765" s="20"/>
      <c r="C765" s="51"/>
      <c r="D765" s="51"/>
      <c r="E765" s="20"/>
      <c r="F765" s="20"/>
      <c r="G765" s="20"/>
      <c r="H765" s="20"/>
      <c r="I765" s="20"/>
      <c r="J765" s="20"/>
      <c r="K765" s="20"/>
      <c r="L765" s="67"/>
    </row>
    <row r="766" spans="1:12" ht="12.75" customHeight="1">
      <c r="A766" s="68"/>
      <c r="B766" s="20"/>
      <c r="C766" s="51"/>
      <c r="D766" s="51"/>
      <c r="E766" s="20"/>
      <c r="F766" s="20"/>
      <c r="G766" s="20"/>
      <c r="H766" s="20"/>
      <c r="I766" s="20"/>
      <c r="J766" s="20"/>
      <c r="K766" s="20"/>
      <c r="L766" s="67"/>
    </row>
    <row r="767" spans="1:12" ht="12.75" customHeight="1">
      <c r="A767" s="68"/>
      <c r="B767" s="20"/>
      <c r="C767" s="51"/>
      <c r="D767" s="51"/>
      <c r="E767" s="20"/>
      <c r="F767" s="20"/>
      <c r="G767" s="20"/>
      <c r="H767" s="20"/>
      <c r="I767" s="20"/>
      <c r="J767" s="20"/>
      <c r="K767" s="20"/>
      <c r="L767" s="67"/>
    </row>
    <row r="768" spans="1:12" ht="12.75" customHeight="1">
      <c r="A768" s="68"/>
      <c r="B768" s="20"/>
      <c r="C768" s="51"/>
      <c r="D768" s="51"/>
      <c r="E768" s="20"/>
      <c r="F768" s="20"/>
      <c r="G768" s="20"/>
      <c r="H768" s="20"/>
      <c r="I768" s="20"/>
      <c r="J768" s="20"/>
      <c r="K768" s="20"/>
      <c r="L768" s="67"/>
    </row>
    <row r="769" spans="1:12" ht="12.75" customHeight="1">
      <c r="A769" s="68"/>
      <c r="B769" s="20"/>
      <c r="C769" s="51"/>
      <c r="D769" s="51"/>
      <c r="E769" s="20"/>
      <c r="F769" s="20"/>
      <c r="G769" s="20"/>
      <c r="H769" s="20"/>
      <c r="I769" s="20"/>
      <c r="J769" s="20"/>
      <c r="K769" s="20"/>
      <c r="L769" s="67"/>
    </row>
    <row r="770" spans="1:12" ht="12.75" customHeight="1">
      <c r="A770" s="68"/>
      <c r="B770" s="20"/>
      <c r="C770" s="51"/>
      <c r="D770" s="51"/>
      <c r="E770" s="20"/>
      <c r="F770" s="20"/>
      <c r="G770" s="20"/>
      <c r="H770" s="20"/>
      <c r="I770" s="20"/>
      <c r="J770" s="20"/>
      <c r="K770" s="20"/>
      <c r="L770" s="67"/>
    </row>
    <row r="771" spans="1:12" ht="12.75" customHeight="1">
      <c r="A771" s="68"/>
      <c r="B771" s="20"/>
      <c r="C771" s="51"/>
      <c r="D771" s="51"/>
      <c r="E771" s="20"/>
      <c r="F771" s="20"/>
      <c r="G771" s="20"/>
      <c r="H771" s="20"/>
      <c r="I771" s="20"/>
      <c r="J771" s="20"/>
      <c r="K771" s="20"/>
      <c r="L771" s="67"/>
    </row>
    <row r="772" spans="1:12" ht="12.75" customHeight="1">
      <c r="A772" s="68"/>
      <c r="B772" s="20"/>
      <c r="C772" s="51"/>
      <c r="D772" s="51"/>
      <c r="E772" s="20"/>
      <c r="F772" s="20"/>
      <c r="G772" s="20"/>
      <c r="H772" s="20"/>
      <c r="I772" s="20"/>
      <c r="J772" s="20"/>
      <c r="K772" s="20"/>
      <c r="L772" s="67"/>
    </row>
    <row r="773" spans="1:12" ht="12.75" customHeight="1">
      <c r="A773" s="68"/>
      <c r="B773" s="20"/>
      <c r="C773" s="51"/>
      <c r="D773" s="51"/>
      <c r="E773" s="20"/>
      <c r="F773" s="20"/>
      <c r="G773" s="20"/>
      <c r="H773" s="20"/>
      <c r="I773" s="20"/>
      <c r="J773" s="20"/>
      <c r="K773" s="20"/>
      <c r="L773" s="67"/>
    </row>
    <row r="774" spans="1:12" ht="12.75" customHeight="1">
      <c r="A774" s="68"/>
      <c r="B774" s="20"/>
      <c r="C774" s="51"/>
      <c r="D774" s="51"/>
      <c r="E774" s="20"/>
      <c r="F774" s="20"/>
      <c r="G774" s="20"/>
      <c r="H774" s="20"/>
      <c r="I774" s="20"/>
      <c r="J774" s="20"/>
      <c r="K774" s="20"/>
      <c r="L774" s="67"/>
    </row>
    <row r="775" spans="1:12" ht="12.75" customHeight="1">
      <c r="A775" s="68"/>
      <c r="B775" s="20"/>
      <c r="C775" s="51"/>
      <c r="D775" s="51"/>
      <c r="E775" s="20"/>
      <c r="F775" s="20"/>
      <c r="G775" s="20"/>
      <c r="H775" s="20"/>
      <c r="I775" s="20"/>
      <c r="J775" s="20"/>
      <c r="K775" s="20"/>
      <c r="L775" s="67"/>
    </row>
    <row r="776" spans="1:12" ht="12.75" customHeight="1">
      <c r="A776" s="68"/>
      <c r="B776" s="20"/>
      <c r="C776" s="51"/>
      <c r="D776" s="51"/>
      <c r="E776" s="20"/>
      <c r="F776" s="20"/>
      <c r="G776" s="20"/>
      <c r="H776" s="20"/>
      <c r="I776" s="20"/>
      <c r="J776" s="20"/>
      <c r="K776" s="20"/>
      <c r="L776" s="67"/>
    </row>
    <row r="777" spans="1:12" ht="12.75" customHeight="1">
      <c r="A777" s="68"/>
      <c r="B777" s="20"/>
      <c r="C777" s="51"/>
      <c r="D777" s="51"/>
      <c r="E777" s="20"/>
      <c r="F777" s="20"/>
      <c r="G777" s="20"/>
      <c r="H777" s="20"/>
      <c r="I777" s="20"/>
      <c r="J777" s="20"/>
      <c r="K777" s="20"/>
      <c r="L777" s="67"/>
    </row>
    <row r="778" spans="1:12" ht="12.75" customHeight="1">
      <c r="A778" s="68"/>
      <c r="B778" s="20"/>
      <c r="C778" s="51"/>
      <c r="D778" s="51"/>
      <c r="E778" s="20"/>
      <c r="F778" s="20"/>
      <c r="G778" s="20"/>
      <c r="H778" s="20"/>
      <c r="I778" s="20"/>
      <c r="J778" s="20"/>
      <c r="K778" s="20"/>
      <c r="L778" s="67"/>
    </row>
    <row r="779" spans="1:12" ht="12.75" customHeight="1">
      <c r="A779" s="68"/>
      <c r="B779" s="20"/>
      <c r="C779" s="51"/>
      <c r="D779" s="51"/>
      <c r="E779" s="20"/>
      <c r="F779" s="20"/>
      <c r="G779" s="20"/>
      <c r="H779" s="20"/>
      <c r="I779" s="20"/>
      <c r="J779" s="20"/>
      <c r="K779" s="20"/>
      <c r="L779" s="67"/>
    </row>
    <row r="780" spans="1:12" ht="12.75" customHeight="1">
      <c r="A780" s="68"/>
      <c r="B780" s="20"/>
      <c r="C780" s="51"/>
      <c r="D780" s="51"/>
      <c r="E780" s="20"/>
      <c r="F780" s="20"/>
      <c r="G780" s="20"/>
      <c r="H780" s="20"/>
      <c r="I780" s="20"/>
      <c r="J780" s="20"/>
      <c r="K780" s="20"/>
      <c r="L780" s="67"/>
    </row>
    <row r="781" spans="1:12" ht="12.75" customHeight="1">
      <c r="A781" s="68"/>
      <c r="B781" s="20"/>
      <c r="C781" s="51"/>
      <c r="D781" s="51"/>
      <c r="E781" s="20"/>
      <c r="F781" s="20"/>
      <c r="G781" s="20"/>
      <c r="H781" s="20"/>
      <c r="I781" s="20"/>
      <c r="J781" s="20"/>
      <c r="K781" s="20"/>
      <c r="L781" s="67"/>
    </row>
    <row r="782" spans="1:12" ht="12.75" customHeight="1">
      <c r="A782" s="68"/>
      <c r="B782" s="20"/>
      <c r="C782" s="51"/>
      <c r="D782" s="51"/>
      <c r="E782" s="20"/>
      <c r="F782" s="20"/>
      <c r="G782" s="20"/>
      <c r="H782" s="20"/>
      <c r="I782" s="20"/>
      <c r="J782" s="20"/>
      <c r="K782" s="20"/>
      <c r="L782" s="67"/>
    </row>
    <row r="783" spans="1:12" ht="12.75" customHeight="1">
      <c r="A783" s="68"/>
      <c r="B783" s="20"/>
      <c r="C783" s="51"/>
      <c r="D783" s="51"/>
      <c r="E783" s="20"/>
      <c r="F783" s="20"/>
      <c r="G783" s="20"/>
      <c r="H783" s="20"/>
      <c r="I783" s="20"/>
      <c r="J783" s="20"/>
      <c r="K783" s="20"/>
      <c r="L783" s="67"/>
    </row>
    <row r="784" spans="1:12" ht="12.75" customHeight="1">
      <c r="A784" s="68"/>
      <c r="B784" s="20"/>
      <c r="C784" s="51"/>
      <c r="D784" s="51"/>
      <c r="E784" s="20"/>
      <c r="F784" s="20"/>
      <c r="G784" s="20"/>
      <c r="H784" s="20"/>
      <c r="I784" s="20"/>
      <c r="J784" s="20"/>
      <c r="K784" s="20"/>
      <c r="L784" s="67"/>
    </row>
    <row r="785" spans="1:12" ht="12.75" customHeight="1">
      <c r="A785" s="68"/>
      <c r="B785" s="20"/>
      <c r="C785" s="51"/>
      <c r="D785" s="51"/>
      <c r="E785" s="20"/>
      <c r="F785" s="20"/>
      <c r="G785" s="20"/>
      <c r="H785" s="20"/>
      <c r="I785" s="20"/>
      <c r="J785" s="20"/>
      <c r="K785" s="20"/>
      <c r="L785" s="67"/>
    </row>
    <row r="786" spans="1:12" ht="12.75" customHeight="1">
      <c r="A786" s="68"/>
      <c r="B786" s="20"/>
      <c r="C786" s="51"/>
      <c r="D786" s="51"/>
      <c r="E786" s="20"/>
      <c r="F786" s="20"/>
      <c r="G786" s="20"/>
      <c r="H786" s="20"/>
      <c r="I786" s="20"/>
      <c r="J786" s="20"/>
      <c r="K786" s="20"/>
      <c r="L786" s="67"/>
    </row>
    <row r="787" spans="1:12" ht="12.75" customHeight="1">
      <c r="A787" s="68"/>
      <c r="B787" s="20"/>
      <c r="C787" s="51"/>
      <c r="D787" s="51"/>
      <c r="E787" s="20"/>
      <c r="F787" s="20"/>
      <c r="G787" s="20"/>
      <c r="H787" s="20"/>
      <c r="I787" s="20"/>
      <c r="J787" s="20"/>
      <c r="K787" s="20"/>
      <c r="L787" s="67"/>
    </row>
    <row r="788" spans="1:12" ht="12.75" customHeight="1">
      <c r="A788" s="68"/>
      <c r="B788" s="20"/>
      <c r="C788" s="51"/>
      <c r="D788" s="51"/>
      <c r="E788" s="20"/>
      <c r="F788" s="20"/>
      <c r="G788" s="20"/>
      <c r="H788" s="20"/>
      <c r="I788" s="20"/>
      <c r="J788" s="20"/>
      <c r="K788" s="20"/>
      <c r="L788" s="67"/>
    </row>
    <row r="789" spans="1:12" ht="12.75" customHeight="1">
      <c r="A789" s="68"/>
      <c r="B789" s="20"/>
      <c r="C789" s="51"/>
      <c r="D789" s="51"/>
      <c r="E789" s="20"/>
      <c r="F789" s="20"/>
      <c r="G789" s="20"/>
      <c r="H789" s="20"/>
      <c r="I789" s="20"/>
      <c r="J789" s="20"/>
      <c r="K789" s="20"/>
      <c r="L789" s="67"/>
    </row>
    <row r="790" spans="1:12" ht="12.75" customHeight="1">
      <c r="A790" s="68"/>
      <c r="B790" s="20"/>
      <c r="C790" s="51"/>
      <c r="D790" s="51"/>
      <c r="E790" s="20"/>
      <c r="F790" s="20"/>
      <c r="G790" s="20"/>
      <c r="H790" s="20"/>
      <c r="I790" s="20"/>
      <c r="J790" s="20"/>
      <c r="K790" s="20"/>
      <c r="L790" s="67"/>
    </row>
    <row r="791" spans="1:12" ht="12.75" customHeight="1">
      <c r="A791" s="68"/>
      <c r="B791" s="20"/>
      <c r="C791" s="51"/>
      <c r="D791" s="51"/>
      <c r="E791" s="20"/>
      <c r="F791" s="20"/>
      <c r="G791" s="20"/>
      <c r="H791" s="20"/>
      <c r="I791" s="20"/>
      <c r="J791" s="20"/>
      <c r="K791" s="20"/>
      <c r="L791" s="67"/>
    </row>
    <row r="792" spans="1:12" ht="12.75" customHeight="1">
      <c r="A792" s="68"/>
      <c r="B792" s="20"/>
      <c r="C792" s="51"/>
      <c r="D792" s="51"/>
      <c r="E792" s="20"/>
      <c r="F792" s="20"/>
      <c r="G792" s="20"/>
      <c r="H792" s="20"/>
      <c r="I792" s="20"/>
      <c r="J792" s="20"/>
      <c r="K792" s="20"/>
      <c r="L792" s="67"/>
    </row>
    <row r="793" spans="1:12" ht="12.75" customHeight="1">
      <c r="A793" s="68"/>
      <c r="B793" s="20"/>
      <c r="C793" s="51"/>
      <c r="D793" s="51"/>
      <c r="E793" s="20"/>
      <c r="F793" s="20"/>
      <c r="G793" s="20"/>
      <c r="H793" s="20"/>
      <c r="I793" s="20"/>
      <c r="J793" s="20"/>
      <c r="K793" s="20"/>
      <c r="L793" s="67"/>
    </row>
    <row r="794" spans="1:12" ht="12.75" customHeight="1">
      <c r="A794" s="68"/>
      <c r="B794" s="20"/>
      <c r="C794" s="51"/>
      <c r="D794" s="51"/>
      <c r="E794" s="20"/>
      <c r="F794" s="20"/>
      <c r="G794" s="20"/>
      <c r="H794" s="20"/>
      <c r="I794" s="20"/>
      <c r="J794" s="20"/>
      <c r="K794" s="20"/>
      <c r="L794" s="67"/>
    </row>
    <row r="795" spans="1:12" ht="12.75" customHeight="1">
      <c r="A795" s="68"/>
      <c r="B795" s="20"/>
      <c r="C795" s="51"/>
      <c r="D795" s="51"/>
      <c r="E795" s="20"/>
      <c r="F795" s="20"/>
      <c r="G795" s="20"/>
      <c r="H795" s="20"/>
      <c r="I795" s="20"/>
      <c r="J795" s="20"/>
      <c r="K795" s="20"/>
      <c r="L795" s="67"/>
    </row>
  </sheetData>
  <mergeCells count="9">
    <mergeCell ref="D4:H4"/>
    <mergeCell ref="B6:M6"/>
    <mergeCell ref="A1:M1"/>
    <mergeCell ref="A4:A5"/>
    <mergeCell ref="B4:B5"/>
    <mergeCell ref="J4:J5"/>
    <mergeCell ref="K4:K5"/>
    <mergeCell ref="L4:L5"/>
    <mergeCell ref="M4:M5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00"/>
  <sheetViews>
    <sheetView showGridLines="0" workbookViewId="0"/>
  </sheetViews>
  <sheetFormatPr baseColWidth="10" defaultColWidth="14.42578125" defaultRowHeight="15" customHeight="1"/>
  <cols>
    <col min="1" max="1" width="37.42578125" customWidth="1"/>
    <col min="2" max="2" width="51" customWidth="1"/>
    <col min="3" max="26" width="10.7109375" customWidth="1"/>
  </cols>
  <sheetData>
    <row r="1" spans="1:2" ht="12.75" customHeight="1">
      <c r="A1" s="95" t="s">
        <v>23</v>
      </c>
      <c r="B1" s="96"/>
    </row>
    <row r="2" spans="1:2" ht="12.75" customHeight="1">
      <c r="A2" s="97"/>
      <c r="B2" s="98"/>
    </row>
    <row r="3" spans="1:2" ht="12.75" customHeight="1">
      <c r="A3" s="69" t="s">
        <v>24</v>
      </c>
      <c r="B3" s="70" t="s">
        <v>25</v>
      </c>
    </row>
    <row r="4" spans="1:2" ht="21.75" customHeight="1">
      <c r="A4" s="71" t="s">
        <v>26</v>
      </c>
      <c r="B4" s="71" t="s">
        <v>27</v>
      </c>
    </row>
    <row r="5" spans="1:2" ht="12.75" customHeight="1">
      <c r="A5" s="72" t="s">
        <v>28</v>
      </c>
      <c r="B5" s="72" t="s">
        <v>29</v>
      </c>
    </row>
    <row r="6" spans="1:2" ht="28.5" customHeight="1">
      <c r="A6" s="72" t="s">
        <v>30</v>
      </c>
      <c r="B6" s="72" t="s">
        <v>31</v>
      </c>
    </row>
    <row r="7" spans="1:2" ht="57" customHeight="1">
      <c r="A7" s="73" t="s">
        <v>32</v>
      </c>
      <c r="B7" s="73" t="s">
        <v>33</v>
      </c>
    </row>
    <row r="8" spans="1:2" ht="20.25" customHeight="1">
      <c r="A8" s="72" t="s">
        <v>34</v>
      </c>
      <c r="B8" s="72" t="s">
        <v>35</v>
      </c>
    </row>
    <row r="9" spans="1:2" ht="22.5" customHeight="1">
      <c r="A9" s="74" t="s">
        <v>36</v>
      </c>
      <c r="B9" s="74" t="s">
        <v>37</v>
      </c>
    </row>
    <row r="10" spans="1:2" ht="27" customHeight="1">
      <c r="A10" s="74" t="s">
        <v>38</v>
      </c>
      <c r="B10" s="74" t="s">
        <v>39</v>
      </c>
    </row>
    <row r="11" spans="1:2" ht="42.75" customHeight="1">
      <c r="A11" s="75" t="s">
        <v>40</v>
      </c>
      <c r="B11" s="75" t="s">
        <v>41</v>
      </c>
    </row>
    <row r="12" spans="1:2" ht="12.75" customHeight="1">
      <c r="A12" s="75" t="s">
        <v>42</v>
      </c>
      <c r="B12" s="75" t="s">
        <v>9</v>
      </c>
    </row>
    <row r="13" spans="1:2" ht="21" customHeight="1">
      <c r="A13" s="76" t="s">
        <v>43</v>
      </c>
      <c r="B13" s="76" t="s">
        <v>44</v>
      </c>
    </row>
    <row r="14" spans="1:2" ht="22.5" customHeight="1">
      <c r="A14" s="77" t="s">
        <v>45</v>
      </c>
      <c r="B14" s="77" t="s">
        <v>5</v>
      </c>
    </row>
    <row r="15" spans="1:2" ht="96" customHeight="1">
      <c r="A15" s="75" t="s">
        <v>40</v>
      </c>
      <c r="B15" s="75" t="s">
        <v>46</v>
      </c>
    </row>
    <row r="16" spans="1:2" ht="33.75" customHeight="1">
      <c r="A16" s="75" t="s">
        <v>42</v>
      </c>
      <c r="B16" s="75" t="s">
        <v>9</v>
      </c>
    </row>
    <row r="17" spans="1:2" ht="32.25" customHeight="1">
      <c r="A17" s="76" t="s">
        <v>43</v>
      </c>
      <c r="B17" s="76" t="s">
        <v>44</v>
      </c>
    </row>
    <row r="18" spans="1:2" ht="28.5" customHeight="1">
      <c r="A18" s="77" t="s">
        <v>47</v>
      </c>
      <c r="B18" s="77" t="s">
        <v>48</v>
      </c>
    </row>
    <row r="19" spans="1:2" ht="41.25" customHeight="1">
      <c r="A19" s="75" t="s">
        <v>40</v>
      </c>
      <c r="B19" s="75" t="s">
        <v>49</v>
      </c>
    </row>
    <row r="20" spans="1:2" ht="22.5" customHeight="1">
      <c r="A20" s="75" t="s">
        <v>42</v>
      </c>
      <c r="B20" s="75" t="s">
        <v>9</v>
      </c>
    </row>
    <row r="21" spans="1:2" ht="19.5" customHeight="1">
      <c r="A21" s="76" t="s">
        <v>43</v>
      </c>
      <c r="B21" s="76" t="s">
        <v>44</v>
      </c>
    </row>
    <row r="22" spans="1:2" ht="27" customHeight="1">
      <c r="A22" s="77" t="s">
        <v>50</v>
      </c>
      <c r="B22" s="77" t="s">
        <v>51</v>
      </c>
    </row>
    <row r="23" spans="1:2" ht="24.75" customHeight="1">
      <c r="A23" s="75" t="s">
        <v>40</v>
      </c>
      <c r="B23" s="75" t="s">
        <v>52</v>
      </c>
    </row>
    <row r="24" spans="1:2" ht="21" customHeight="1">
      <c r="A24" s="75" t="s">
        <v>42</v>
      </c>
      <c r="B24" s="75" t="s">
        <v>53</v>
      </c>
    </row>
    <row r="25" spans="1:2" ht="18.75" customHeight="1">
      <c r="A25" s="76" t="s">
        <v>43</v>
      </c>
      <c r="B25" s="76" t="s">
        <v>44</v>
      </c>
    </row>
    <row r="26" spans="1:2" ht="21.75" customHeight="1">
      <c r="A26" s="77" t="s">
        <v>54</v>
      </c>
      <c r="B26" s="77" t="s">
        <v>8</v>
      </c>
    </row>
    <row r="27" spans="1:2" ht="51" customHeight="1">
      <c r="A27" s="75" t="s">
        <v>40</v>
      </c>
      <c r="B27" s="75" t="s">
        <v>55</v>
      </c>
    </row>
    <row r="28" spans="1:2" ht="19.5" customHeight="1">
      <c r="A28" s="75" t="s">
        <v>42</v>
      </c>
      <c r="B28" s="75" t="s">
        <v>9</v>
      </c>
    </row>
    <row r="29" spans="1:2" ht="18.75" customHeight="1">
      <c r="A29" s="76" t="s">
        <v>43</v>
      </c>
      <c r="B29" s="76" t="s">
        <v>44</v>
      </c>
    </row>
    <row r="30" spans="1:2" ht="30" customHeight="1">
      <c r="A30" s="78" t="s">
        <v>56</v>
      </c>
      <c r="B30" s="78" t="s">
        <v>57</v>
      </c>
    </row>
    <row r="31" spans="1:2" ht="20.25" customHeight="1">
      <c r="A31" s="79" t="s">
        <v>58</v>
      </c>
      <c r="B31" s="79" t="s">
        <v>59</v>
      </c>
    </row>
    <row r="32" spans="1:2" ht="12.75" customHeight="1">
      <c r="A32" s="79" t="s">
        <v>60</v>
      </c>
      <c r="B32" s="80"/>
    </row>
    <row r="33" spans="1:2" ht="26.25" customHeight="1">
      <c r="A33" s="81" t="s">
        <v>61</v>
      </c>
      <c r="B33" s="82" t="s">
        <v>62</v>
      </c>
    </row>
    <row r="34" spans="1:2" ht="12.75" customHeight="1"/>
    <row r="35" spans="1:2" ht="12.75" customHeight="1"/>
    <row r="36" spans="1:2" ht="12.75" customHeight="1"/>
    <row r="37" spans="1:2" ht="12.75" customHeight="1"/>
    <row r="38" spans="1:2" ht="12.75" customHeight="1"/>
    <row r="39" spans="1:2" ht="12.75" customHeight="1"/>
    <row r="40" spans="1:2" ht="12.75" customHeight="1"/>
    <row r="41" spans="1:2" ht="12.75" customHeight="1"/>
    <row r="42" spans="1:2" ht="12.75" customHeight="1"/>
    <row r="43" spans="1:2" ht="12.75" customHeight="1"/>
    <row r="44" spans="1:2" ht="12.75" customHeight="1"/>
    <row r="45" spans="1:2" ht="12.75" customHeight="1"/>
    <row r="46" spans="1:2" ht="12.75" customHeight="1"/>
    <row r="47" spans="1:2" ht="12.75" customHeight="1"/>
    <row r="48" spans="1:2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1:B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2000-2019</vt:lpstr>
      <vt:lpstr>2020-2023</vt:lpstr>
      <vt:lpstr>Ficha técnica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Lucas Gallo</dc:creator>
  <cp:lastModifiedBy>daniel</cp:lastModifiedBy>
  <dcterms:created xsi:type="dcterms:W3CDTF">2013-08-03T19:18:45Z</dcterms:created>
  <dcterms:modified xsi:type="dcterms:W3CDTF">2023-11-02T19:32:27Z</dcterms:modified>
</cp:coreProperties>
</file>