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8615" windowHeight="10935" activeTab="4"/>
  </bookViews>
  <sheets>
    <sheet name="Indice" sheetId="1" r:id="rId1"/>
    <sheet name="1991-1999" sheetId="2" r:id="rId2"/>
    <sheet name="2000-2008" sheetId="3" r:id="rId3"/>
    <sheet name="2009-2016" sheetId="4" r:id="rId4"/>
    <sheet name="2017-2022" sheetId="5" r:id="rId5"/>
    <sheet name="Ficha Tecnica" sheetId="6" r:id="rId6"/>
  </sheets>
  <calcPr calcId="124519"/>
  <extLst>
    <ext uri="GoogleSheetsCustomDataVersion2">
      <go:sheetsCustomData xmlns:go="http://customooxmlschemas.google.com/" r:id="rId10" roundtripDataChecksum="8QlMqg8Izc4J+WAswjH/31vbevMsC3xIh1j76xKdf/Y="/>
    </ext>
  </extLst>
</workbook>
</file>

<file path=xl/calcChain.xml><?xml version="1.0" encoding="utf-8"?>
<calcChain xmlns="http://schemas.openxmlformats.org/spreadsheetml/2006/main">
  <c r="B65" i="4"/>
  <c r="I18"/>
  <c r="J74" i="3"/>
  <c r="H74"/>
  <c r="G74"/>
  <c r="F74"/>
  <c r="D74"/>
  <c r="C74"/>
  <c r="B74"/>
  <c r="J47" i="2"/>
  <c r="H47"/>
  <c r="G47"/>
  <c r="D47"/>
  <c r="C37"/>
  <c r="C30"/>
</calcChain>
</file>

<file path=xl/sharedStrings.xml><?xml version="1.0" encoding="utf-8"?>
<sst xmlns="http://schemas.openxmlformats.org/spreadsheetml/2006/main" count="1059" uniqueCount="155">
  <si>
    <t>Exportación según principales países de desembarque (en dólares). Total Provincia. Años 1991/ 2022</t>
  </si>
  <si>
    <t>1991-1999</t>
  </si>
  <si>
    <t>2000-2008</t>
  </si>
  <si>
    <t>2009-2016</t>
  </si>
  <si>
    <t>2017-2022</t>
  </si>
  <si>
    <t>Fuente: Instituto Provincial de Análisis e Investigación, Estadística y Censos sobre la base de datos de la Dirección Nacional de Estadísticas del Comercio del Instituto Nacional de Estadística y Censos (INDEC)</t>
  </si>
  <si>
    <t>Exportación según principales países de desembarque (en dólares). Total Provincia. Años 1991/ 1999</t>
  </si>
  <si>
    <t>País de desembarque</t>
  </si>
  <si>
    <t>1991</t>
  </si>
  <si>
    <t>1992</t>
  </si>
  <si>
    <t>1993</t>
  </si>
  <si>
    <t>1994</t>
  </si>
  <si>
    <t>1995</t>
  </si>
  <si>
    <t>1996</t>
  </si>
  <si>
    <t>Holanda</t>
  </si>
  <si>
    <t>-</t>
  </si>
  <si>
    <t>Nigeria</t>
  </si>
  <si>
    <t>Barbados</t>
  </si>
  <si>
    <t>Bolivia</t>
  </si>
  <si>
    <t>Brasil</t>
  </si>
  <si>
    <t>Canadá</t>
  </si>
  <si>
    <t>Colombia</t>
  </si>
  <si>
    <t>Cuba</t>
  </si>
  <si>
    <t>Chile</t>
  </si>
  <si>
    <t>Ecuador</t>
  </si>
  <si>
    <t>Estados Unidos</t>
  </si>
  <si>
    <t>Guatemala</t>
  </si>
  <si>
    <t>México</t>
  </si>
  <si>
    <t>Panamá</t>
  </si>
  <si>
    <t>Paraguay</t>
  </si>
  <si>
    <t>Perú</t>
  </si>
  <si>
    <t>Puerto Rico</t>
  </si>
  <si>
    <t>Uruguay</t>
  </si>
  <si>
    <t>Venezuela</t>
  </si>
  <si>
    <t>Corea Democ. Norte</t>
  </si>
  <si>
    <t>Corea Rep. Sur</t>
  </si>
  <si>
    <t>China Continental</t>
  </si>
  <si>
    <t>Isla-Formosa Taiwan</t>
  </si>
  <si>
    <t>Japón</t>
  </si>
  <si>
    <t>Singapur</t>
  </si>
  <si>
    <t>Hong Kong</t>
  </si>
  <si>
    <t>Bélgica</t>
  </si>
  <si>
    <t>Dinamarca</t>
  </si>
  <si>
    <t>España</t>
  </si>
  <si>
    <t>Francia</t>
  </si>
  <si>
    <t>Hungría</t>
  </si>
  <si>
    <t>Italia</t>
  </si>
  <si>
    <t>Países Bajos</t>
  </si>
  <si>
    <t>Portugal</t>
  </si>
  <si>
    <t>Gran Bretaña</t>
  </si>
  <si>
    <t>Suecia</t>
  </si>
  <si>
    <t>Turquía</t>
  </si>
  <si>
    <t>Alemania Federal</t>
  </si>
  <si>
    <t xml:space="preserve">Rusia </t>
  </si>
  <si>
    <t>Nueva Zelanda</t>
  </si>
  <si>
    <t>Otros</t>
  </si>
  <si>
    <t xml:space="preserve">Fuente: Instituto Provincial de Análisis e Investigación, Estadística y Censos de Tierra del Fuego sobre la base de datos de INDEC </t>
  </si>
  <si>
    <t>Exportación según principales países de desembarque (en dólares). Total Provincia. Años 2000/ 2008</t>
  </si>
  <si>
    <t>Libia</t>
  </si>
  <si>
    <t>Marruecos</t>
  </si>
  <si>
    <t>Túnez</t>
  </si>
  <si>
    <t>Angola</t>
  </si>
  <si>
    <t>Sudáfrica</t>
  </si>
  <si>
    <t>Costa Rica</t>
  </si>
  <si>
    <t>Dominica</t>
  </si>
  <si>
    <t>El Salvador</t>
  </si>
  <si>
    <t>Bahamas</t>
  </si>
  <si>
    <t>Disponible para agrupamiento</t>
  </si>
  <si>
    <t>Arabia Saudita</t>
  </si>
  <si>
    <t>Corea Democrática del Norte</t>
  </si>
  <si>
    <t>Corea Republicana del Sur</t>
  </si>
  <si>
    <t>India</t>
  </si>
  <si>
    <t>Israel</t>
  </si>
  <si>
    <t>Jordania</t>
  </si>
  <si>
    <t>Emiratos Arabes Unidos</t>
  </si>
  <si>
    <t>Vietnam</t>
  </si>
  <si>
    <t>Bulgaria</t>
  </si>
  <si>
    <t>Polonia</t>
  </si>
  <si>
    <t>Rumania</t>
  </si>
  <si>
    <t>Suiza</t>
  </si>
  <si>
    <t>Bielorus</t>
  </si>
  <si>
    <t>Lituania</t>
  </si>
  <si>
    <t>Moldova</t>
  </si>
  <si>
    <t>Ucrania</t>
  </si>
  <si>
    <t>Bosnia Herzegovina</t>
  </si>
  <si>
    <t>Croacia</t>
  </si>
  <si>
    <t>República Checa</t>
  </si>
  <si>
    <t>Australia</t>
  </si>
  <si>
    <t>Exportación según principales países de desembarque (miles de dólares). Total Provincia. Años 2009/ 2016</t>
  </si>
  <si>
    <t>Kenya</t>
  </si>
  <si>
    <t>Chile (Continental más zona franca)</t>
  </si>
  <si>
    <t>Chile, zona franca Punta Arenas</t>
  </si>
  <si>
    <t>Indonesia</t>
  </si>
  <si>
    <t>Líbano</t>
  </si>
  <si>
    <t>Malasia</t>
  </si>
  <si>
    <t>Tailandia</t>
  </si>
  <si>
    <t>Kazajstán</t>
  </si>
  <si>
    <t>Noruega</t>
  </si>
  <si>
    <t>Unión Soviética</t>
  </si>
  <si>
    <t>Eslovaquia</t>
  </si>
  <si>
    <t>Serbia</t>
  </si>
  <si>
    <t>Exportación según principales países de desembarque (en dólares). Total Provincia. Años 2017/ 2022</t>
  </si>
  <si>
    <t>Alemania</t>
  </si>
  <si>
    <t>Azerbaiyán</t>
  </si>
  <si>
    <t>Belarús</t>
  </si>
  <si>
    <t>Bosnia y Herzegovina</t>
  </si>
  <si>
    <t>Brasil, zona franca Manaos</t>
  </si>
  <si>
    <t>China</t>
  </si>
  <si>
    <t>Corea</t>
  </si>
  <si>
    <t>Côte d'Ivoire</t>
  </si>
  <si>
    <t>Estonia</t>
  </si>
  <si>
    <t>Georgia</t>
  </si>
  <si>
    <t>Ghana</t>
  </si>
  <si>
    <t>Hong Kong (región administrativa especial de China)</t>
  </si>
  <si>
    <t>Letonia</t>
  </si>
  <si>
    <t>Liberia</t>
  </si>
  <si>
    <t>Omán</t>
  </si>
  <si>
    <t>Reino Unido de Gran Bretaña e Irlanda del Norte</t>
  </si>
  <si>
    <t>República Dominicana</t>
  </si>
  <si>
    <t>Rusia</t>
  </si>
  <si>
    <t>Santa Lucía</t>
  </si>
  <si>
    <t>Sierra Leona</t>
  </si>
  <si>
    <t>Taiwan</t>
  </si>
  <si>
    <t>Tayikistán</t>
  </si>
  <si>
    <t>Viet Nam</t>
  </si>
  <si>
    <t>FICHA TECNICA</t>
  </si>
  <si>
    <t>ARCHIVO</t>
  </si>
  <si>
    <t>13_3_04</t>
  </si>
  <si>
    <t>Tema</t>
  </si>
  <si>
    <t>Estadísticas macroeconomicas</t>
  </si>
  <si>
    <t>Subtema</t>
  </si>
  <si>
    <t>Comercio internacional y balanza de pagos </t>
  </si>
  <si>
    <t>Serie</t>
  </si>
  <si>
    <t>Valor total de las exportaciones por períodos anuales según pais de desembarque de la provincia de Tierra del Fuego AeIAS</t>
  </si>
  <si>
    <t>Objetivo</t>
  </si>
  <si>
    <t>Presentar la evolución de las exportaciones de la Provincia de Tierra del Fuego AeIAS clasificadas por pais de desembarque</t>
  </si>
  <si>
    <t>Cobertura geográfica</t>
  </si>
  <si>
    <t>Provincia de Tierra del Fuego AeIAS</t>
  </si>
  <si>
    <t>Cobertura temporal</t>
  </si>
  <si>
    <t>Años 1991-2022</t>
  </si>
  <si>
    <t>Variable 1</t>
  </si>
  <si>
    <t>Pais de desembarque</t>
  </si>
  <si>
    <t>Definición Operativa</t>
  </si>
  <si>
    <t xml:space="preserve">Refiere a las exportaciones hacia un país por su relevancia como receptores de las mercaderías exportadas por la Provincia de Tierra del Fuego AeIAS. </t>
  </si>
  <si>
    <t>Unidad de medida</t>
  </si>
  <si>
    <t>Dólares</t>
  </si>
  <si>
    <t>Método de cálculo (formula)</t>
  </si>
  <si>
    <t>No aplica</t>
  </si>
  <si>
    <t>Periocidad de recepción de datos</t>
  </si>
  <si>
    <t>Mensual</t>
  </si>
  <si>
    <t>Periodicidad de difusión</t>
  </si>
  <si>
    <t>Anual</t>
  </si>
  <si>
    <t>Nota</t>
  </si>
  <si>
    <t>Fuente</t>
  </si>
  <si>
    <t>Instituto Provincial de Análisis e Investigación, Estadística
y Censos de Tierra del Fuego sobre la base de datos de INDEC</t>
  </si>
</sst>
</file>

<file path=xl/styles.xml><?xml version="1.0" encoding="utf-8"?>
<styleSheet xmlns="http://schemas.openxmlformats.org/spreadsheetml/2006/main">
  <numFmts count="2">
    <numFmt numFmtId="164" formatCode="_ * #,##0_ ;_ * \-#,##0_ ;_ * &quot;-&quot;??_ ;_ @_ "/>
    <numFmt numFmtId="165" formatCode="_ * #,##0.00_ ;_ * \-#,##0.00_ ;_ * &quot;-&quot;??_ ;_ @_ "/>
  </numFmts>
  <fonts count="17">
    <font>
      <sz val="11"/>
      <color theme="1"/>
      <name val="Calibri"/>
      <scheme val="minor"/>
    </font>
    <font>
      <sz val="9"/>
      <color theme="1"/>
      <name val="Arial"/>
    </font>
    <font>
      <u/>
      <sz val="8"/>
      <color theme="10"/>
      <name val="Arial"/>
    </font>
    <font>
      <u/>
      <sz val="8"/>
      <color rgb="FF0000FF"/>
      <name val="Arial"/>
    </font>
    <font>
      <sz val="8"/>
      <color rgb="FF000000"/>
      <name val="Arial"/>
    </font>
    <font>
      <b/>
      <sz val="10"/>
      <color theme="1"/>
      <name val="Arial"/>
    </font>
    <font>
      <sz val="11"/>
      <color theme="1"/>
      <name val="Calibri"/>
    </font>
    <font>
      <sz val="8"/>
      <color theme="1"/>
      <name val="Arial"/>
    </font>
    <font>
      <sz val="8"/>
      <color theme="1"/>
      <name val="Calibri"/>
    </font>
    <font>
      <b/>
      <sz val="8"/>
      <color theme="1"/>
      <name val="Arial"/>
    </font>
    <font>
      <sz val="10"/>
      <color theme="1"/>
      <name val="Arial"/>
    </font>
    <font>
      <b/>
      <sz val="8"/>
      <color rgb="FF000000"/>
      <name val="Arial"/>
    </font>
    <font>
      <sz val="11"/>
      <color theme="1"/>
      <name val="Calibri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9"/>
      <color theme="1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EECE1"/>
        <bgColor rgb="FFEEECE1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95B3D7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5" fillId="2" borderId="1" xfId="0" applyFont="1" applyFill="1" applyBorder="1"/>
    <xf numFmtId="0" fontId="6" fillId="2" borderId="1" xfId="0" applyFont="1" applyFill="1" applyBorder="1"/>
    <xf numFmtId="0" fontId="1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left"/>
    </xf>
    <xf numFmtId="37" fontId="9" fillId="2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37" fontId="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37" fontId="7" fillId="2" borderId="1" xfId="0" applyNumberFormat="1" applyFont="1" applyFill="1" applyBorder="1"/>
    <xf numFmtId="3" fontId="7" fillId="2" borderId="1" xfId="0" applyNumberFormat="1" applyFont="1" applyFill="1" applyBorder="1"/>
    <xf numFmtId="164" fontId="4" fillId="2" borderId="1" xfId="0" applyNumberFormat="1" applyFont="1" applyFill="1" applyBorder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0" fontId="9" fillId="2" borderId="3" xfId="0" applyFont="1" applyFill="1" applyBorder="1"/>
    <xf numFmtId="0" fontId="7" fillId="2" borderId="3" xfId="0" applyFont="1" applyFill="1" applyBorder="1"/>
    <xf numFmtId="37" fontId="7" fillId="2" borderId="3" xfId="0" applyNumberFormat="1" applyFont="1" applyFill="1" applyBorder="1" applyAlignment="1">
      <alignment horizontal="right"/>
    </xf>
    <xf numFmtId="37" fontId="7" fillId="2" borderId="3" xfId="0" applyNumberFormat="1" applyFont="1" applyFill="1" applyBorder="1"/>
    <xf numFmtId="0" fontId="8" fillId="2" borderId="3" xfId="0" applyFont="1" applyFill="1" applyBorder="1"/>
    <xf numFmtId="164" fontId="8" fillId="2" borderId="3" xfId="0" applyNumberFormat="1" applyFont="1" applyFill="1" applyBorder="1"/>
    <xf numFmtId="0" fontId="7" fillId="2" borderId="1" xfId="0" applyFont="1" applyFill="1" applyBorder="1"/>
    <xf numFmtId="0" fontId="7" fillId="0" borderId="0" xfId="0" applyFont="1"/>
    <xf numFmtId="37" fontId="5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165" fontId="5" fillId="2" borderId="1" xfId="0" applyNumberFormat="1" applyFont="1" applyFill="1" applyBorder="1"/>
    <xf numFmtId="3" fontId="9" fillId="2" borderId="1" xfId="0" applyNumberFormat="1" applyFont="1" applyFill="1" applyBorder="1"/>
    <xf numFmtId="0" fontId="5" fillId="2" borderId="3" xfId="0" applyFont="1" applyFill="1" applyBorder="1"/>
    <xf numFmtId="3" fontId="10" fillId="2" borderId="3" xfId="0" applyNumberFormat="1" applyFont="1" applyFill="1" applyBorder="1"/>
    <xf numFmtId="3" fontId="6" fillId="2" borderId="3" xfId="0" applyNumberFormat="1" applyFont="1" applyFill="1" applyBorder="1"/>
    <xf numFmtId="0" fontId="10" fillId="2" borderId="1" xfId="0" applyFont="1" applyFill="1" applyBorder="1"/>
    <xf numFmtId="37" fontId="10" fillId="2" borderId="1" xfId="0" applyNumberFormat="1" applyFont="1" applyFill="1" applyBorder="1"/>
    <xf numFmtId="0" fontId="7" fillId="0" borderId="4" xfId="0" applyFont="1" applyBorder="1" applyAlignment="1">
      <alignment horizontal="center"/>
    </xf>
    <xf numFmtId="0" fontId="9" fillId="2" borderId="1" xfId="0" applyFont="1" applyFill="1" applyBorder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5" xfId="0" applyFont="1" applyBorder="1"/>
    <xf numFmtId="10" fontId="12" fillId="3" borderId="0" xfId="0" applyNumberFormat="1" applyFont="1" applyFill="1"/>
    <xf numFmtId="0" fontId="12" fillId="3" borderId="0" xfId="0" applyFont="1" applyFill="1"/>
    <xf numFmtId="10" fontId="9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13" fillId="0" borderId="6" xfId="0" applyFont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10" fontId="14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3" fontId="7" fillId="3" borderId="0" xfId="0" applyNumberFormat="1" applyFont="1" applyFill="1" applyAlignment="1">
      <alignment horizontal="right"/>
    </xf>
    <xf numFmtId="0" fontId="7" fillId="0" borderId="0" xfId="0" applyFont="1" applyAlignment="1"/>
    <xf numFmtId="0" fontId="6" fillId="0" borderId="0" xfId="0" applyFont="1" applyAlignment="1"/>
    <xf numFmtId="3" fontId="7" fillId="2" borderId="7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0" fontId="7" fillId="0" borderId="5" xfId="0" applyFont="1" applyBorder="1" applyAlignment="1"/>
    <xf numFmtId="3" fontId="7" fillId="2" borderId="3" xfId="0" applyNumberFormat="1" applyFont="1" applyFill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0" fontId="15" fillId="4" borderId="2" xfId="0" applyFont="1" applyFill="1" applyBorder="1" applyAlignment="1">
      <alignment vertical="top" wrapText="1"/>
    </xf>
    <xf numFmtId="0" fontId="15" fillId="4" borderId="2" xfId="0" applyFont="1" applyFill="1" applyBorder="1" applyAlignment="1">
      <alignment vertical="top" wrapText="1"/>
    </xf>
    <xf numFmtId="0" fontId="15" fillId="4" borderId="13" xfId="0" applyFont="1" applyFill="1" applyBorder="1" applyAlignment="1">
      <alignment vertical="top" wrapText="1"/>
    </xf>
    <xf numFmtId="0" fontId="15" fillId="4" borderId="14" xfId="0" applyFont="1" applyFill="1" applyBorder="1" applyAlignment="1">
      <alignment vertical="top" wrapText="1"/>
    </xf>
    <xf numFmtId="0" fontId="15" fillId="4" borderId="15" xfId="0" applyFont="1" applyFill="1" applyBorder="1" applyAlignment="1">
      <alignment vertical="top" wrapText="1"/>
    </xf>
    <xf numFmtId="0" fontId="15" fillId="4" borderId="15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4" borderId="19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vertical="top" wrapText="1"/>
    </xf>
    <xf numFmtId="0" fontId="1" fillId="4" borderId="20" xfId="0" applyFont="1" applyFill="1" applyBorder="1" applyAlignment="1">
      <alignment vertical="top" wrapText="1"/>
    </xf>
    <xf numFmtId="0" fontId="15" fillId="4" borderId="9" xfId="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000"/>
  <sheetViews>
    <sheetView showGridLines="0" workbookViewId="0"/>
  </sheetViews>
  <sheetFormatPr baseColWidth="10" defaultColWidth="14.42578125" defaultRowHeight="15" customHeight="1"/>
  <cols>
    <col min="1" max="26" width="10" customWidth="1"/>
  </cols>
  <sheetData>
    <row r="1" spans="1:1">
      <c r="A1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3" t="s">
        <v>3</v>
      </c>
    </row>
    <row r="6" spans="1:1">
      <c r="A6" s="3" t="s">
        <v>4</v>
      </c>
    </row>
    <row r="9" spans="1:1">
      <c r="A9" s="4" t="s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6" location="'2017-2022'!A1" display="2017-202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94"/>
  <sheetViews>
    <sheetView showGridLines="0" workbookViewId="0"/>
  </sheetViews>
  <sheetFormatPr baseColWidth="10" defaultColWidth="14.42578125" defaultRowHeight="15" customHeight="1"/>
  <cols>
    <col min="1" max="1" width="20.140625" customWidth="1"/>
    <col min="2" max="2" width="15.140625" customWidth="1"/>
    <col min="3" max="3" width="14.85546875" customWidth="1"/>
    <col min="4" max="5" width="15.140625" customWidth="1"/>
    <col min="6" max="6" width="14.85546875" customWidth="1"/>
    <col min="7" max="8" width="15.140625" customWidth="1"/>
    <col min="9" max="9" width="15.5703125" customWidth="1"/>
    <col min="10" max="10" width="15.140625" customWidth="1"/>
    <col min="11" max="25" width="10" customWidth="1"/>
  </cols>
  <sheetData>
    <row r="1" spans="1:25">
      <c r="A1" s="5" t="s">
        <v>6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8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75" customHeight="1">
      <c r="A3" s="9" t="s">
        <v>7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  <c r="H3" s="10">
        <v>1997</v>
      </c>
      <c r="I3" s="10">
        <v>1998</v>
      </c>
      <c r="J3" s="11">
        <v>1999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>
      <c r="A4" s="12"/>
      <c r="B4" s="12"/>
      <c r="C4" s="12"/>
      <c r="D4" s="13"/>
      <c r="E4" s="13"/>
      <c r="F4" s="13"/>
      <c r="G4" s="13"/>
      <c r="H4" s="12"/>
      <c r="I4" s="12"/>
      <c r="J4" s="1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>
      <c r="A5" s="14"/>
      <c r="B5" s="15">
        <v>264587642</v>
      </c>
      <c r="C5" s="15">
        <v>122024403</v>
      </c>
      <c r="D5" s="15">
        <v>226037235</v>
      </c>
      <c r="E5" s="15">
        <v>258442269</v>
      </c>
      <c r="F5" s="15">
        <v>267463016</v>
      </c>
      <c r="G5" s="15">
        <v>264587642</v>
      </c>
      <c r="H5" s="15">
        <v>292330590</v>
      </c>
      <c r="I5" s="15">
        <v>220192103</v>
      </c>
      <c r="J5" s="15">
        <v>293660998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16" t="s">
        <v>14</v>
      </c>
      <c r="B6" s="17" t="s">
        <v>15</v>
      </c>
      <c r="C6" s="17" t="s">
        <v>15</v>
      </c>
      <c r="D6" s="17" t="s">
        <v>15</v>
      </c>
      <c r="E6" s="17" t="s">
        <v>15</v>
      </c>
      <c r="F6" s="18" t="s">
        <v>15</v>
      </c>
      <c r="G6" s="17" t="s">
        <v>15</v>
      </c>
      <c r="H6" s="17" t="s">
        <v>15</v>
      </c>
      <c r="I6" s="17" t="s">
        <v>15</v>
      </c>
      <c r="J6" s="17" t="s">
        <v>15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6" t="s">
        <v>16</v>
      </c>
      <c r="B7" s="17">
        <v>48268</v>
      </c>
      <c r="C7" s="19" t="s">
        <v>15</v>
      </c>
      <c r="D7" s="20">
        <v>621266</v>
      </c>
      <c r="E7" s="17" t="s">
        <v>15</v>
      </c>
      <c r="F7" s="18" t="s">
        <v>15</v>
      </c>
      <c r="G7" s="17" t="s">
        <v>15</v>
      </c>
      <c r="H7" s="17" t="s">
        <v>15</v>
      </c>
      <c r="I7" s="17" t="s">
        <v>15</v>
      </c>
      <c r="J7" s="17">
        <v>425095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16" t="s">
        <v>17</v>
      </c>
      <c r="B8" s="19" t="s">
        <v>15</v>
      </c>
      <c r="C8" s="20">
        <v>781</v>
      </c>
      <c r="D8" s="17" t="s">
        <v>15</v>
      </c>
      <c r="E8" s="17" t="s">
        <v>15</v>
      </c>
      <c r="F8" s="18" t="s">
        <v>15</v>
      </c>
      <c r="G8" s="17" t="s">
        <v>15</v>
      </c>
      <c r="H8" s="17" t="s">
        <v>15</v>
      </c>
      <c r="I8" s="17" t="s">
        <v>15</v>
      </c>
      <c r="J8" s="17" t="s">
        <v>15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16" t="s">
        <v>18</v>
      </c>
      <c r="B9" s="19">
        <v>25350</v>
      </c>
      <c r="C9" s="20">
        <v>24933</v>
      </c>
      <c r="D9" s="17" t="s">
        <v>15</v>
      </c>
      <c r="E9" s="17" t="s">
        <v>15</v>
      </c>
      <c r="F9" s="18" t="s">
        <v>15</v>
      </c>
      <c r="G9" s="17" t="s">
        <v>15</v>
      </c>
      <c r="H9" s="17" t="s">
        <v>15</v>
      </c>
      <c r="I9" s="17">
        <v>22211</v>
      </c>
      <c r="J9" s="17">
        <v>1118707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16" t="s">
        <v>19</v>
      </c>
      <c r="B10" s="20">
        <v>8483157</v>
      </c>
      <c r="C10" s="20">
        <v>15804431</v>
      </c>
      <c r="D10" s="20">
        <v>117178089</v>
      </c>
      <c r="E10" s="20">
        <v>133509453</v>
      </c>
      <c r="F10" s="21">
        <v>124457588</v>
      </c>
      <c r="G10" s="20">
        <v>151209652</v>
      </c>
      <c r="H10" s="20">
        <v>128383026</v>
      </c>
      <c r="I10" s="22">
        <v>74353851</v>
      </c>
      <c r="J10" s="23">
        <v>137781405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16" t="s">
        <v>20</v>
      </c>
      <c r="B11" s="19" t="s">
        <v>15</v>
      </c>
      <c r="C11" s="17" t="s">
        <v>15</v>
      </c>
      <c r="D11" s="17" t="s">
        <v>15</v>
      </c>
      <c r="E11" s="18" t="s">
        <v>15</v>
      </c>
      <c r="F11" s="18" t="s">
        <v>15</v>
      </c>
      <c r="G11" s="20">
        <v>1925235</v>
      </c>
      <c r="H11" s="20">
        <v>1210169</v>
      </c>
      <c r="I11" s="22">
        <v>168693</v>
      </c>
      <c r="J11" s="23">
        <v>365108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16" t="s">
        <v>21</v>
      </c>
      <c r="B12" s="19" t="s">
        <v>15</v>
      </c>
      <c r="C12" s="20">
        <v>66881</v>
      </c>
      <c r="D12" s="17" t="s">
        <v>15</v>
      </c>
      <c r="E12" s="18">
        <v>130509</v>
      </c>
      <c r="F12" s="18" t="s">
        <v>15</v>
      </c>
      <c r="G12" s="20">
        <v>120750</v>
      </c>
      <c r="H12" s="17" t="s">
        <v>15</v>
      </c>
      <c r="I12" s="17">
        <v>96676</v>
      </c>
      <c r="J12" s="24">
        <v>450406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16" t="s">
        <v>22</v>
      </c>
      <c r="B13" s="19" t="s">
        <v>15</v>
      </c>
      <c r="C13" s="19" t="s">
        <v>15</v>
      </c>
      <c r="D13" s="17" t="s">
        <v>15</v>
      </c>
      <c r="E13" s="18" t="s">
        <v>15</v>
      </c>
      <c r="F13" s="18" t="s">
        <v>15</v>
      </c>
      <c r="G13" s="20">
        <v>1267661</v>
      </c>
      <c r="H13" s="17" t="s">
        <v>15</v>
      </c>
      <c r="I13" s="17" t="s">
        <v>15</v>
      </c>
      <c r="J13" s="23">
        <v>37449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16" t="s">
        <v>23</v>
      </c>
      <c r="B14" s="19">
        <v>13661174</v>
      </c>
      <c r="C14" s="20">
        <v>11288518</v>
      </c>
      <c r="D14" s="20">
        <v>11993681</v>
      </c>
      <c r="E14" s="20">
        <v>13196516</v>
      </c>
      <c r="F14" s="21">
        <v>21063368</v>
      </c>
      <c r="G14" s="20">
        <v>20987133</v>
      </c>
      <c r="H14" s="20">
        <v>28982044</v>
      </c>
      <c r="I14" s="22">
        <v>62831404</v>
      </c>
      <c r="J14" s="23">
        <v>63098834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>
      <c r="A15" s="16" t="s">
        <v>24</v>
      </c>
      <c r="B15" s="19" t="s">
        <v>15</v>
      </c>
      <c r="C15" s="17" t="s">
        <v>15</v>
      </c>
      <c r="D15" s="17" t="s">
        <v>15</v>
      </c>
      <c r="E15" s="17" t="s">
        <v>15</v>
      </c>
      <c r="F15" s="18" t="s">
        <v>15</v>
      </c>
      <c r="G15" s="17" t="s">
        <v>15</v>
      </c>
      <c r="H15" s="17">
        <v>96118</v>
      </c>
      <c r="I15" s="17" t="s">
        <v>15</v>
      </c>
      <c r="J15" s="24">
        <v>410142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>
      <c r="A16" s="16" t="s">
        <v>25</v>
      </c>
      <c r="B16" s="20">
        <v>6204777</v>
      </c>
      <c r="C16" s="20">
        <v>29376657</v>
      </c>
      <c r="D16" s="20">
        <v>2489222</v>
      </c>
      <c r="E16" s="20">
        <v>20596329</v>
      </c>
      <c r="F16" s="21">
        <v>16929393</v>
      </c>
      <c r="G16" s="20">
        <v>11353363</v>
      </c>
      <c r="H16" s="20">
        <v>15810921</v>
      </c>
      <c r="I16" s="22">
        <v>15998724</v>
      </c>
      <c r="J16" s="23">
        <v>19180768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>
      <c r="A17" s="16" t="s">
        <v>26</v>
      </c>
      <c r="B17" s="19" t="s">
        <v>15</v>
      </c>
      <c r="C17" s="19" t="s">
        <v>15</v>
      </c>
      <c r="D17" s="19" t="s">
        <v>15</v>
      </c>
      <c r="E17" s="19" t="s">
        <v>15</v>
      </c>
      <c r="F17" s="21">
        <v>190369</v>
      </c>
      <c r="G17" s="17" t="s">
        <v>15</v>
      </c>
      <c r="H17" s="17" t="s">
        <v>15</v>
      </c>
      <c r="I17" s="17" t="s">
        <v>15</v>
      </c>
      <c r="J17" s="24" t="s">
        <v>15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>
      <c r="A18" s="16" t="s">
        <v>27</v>
      </c>
      <c r="B18" s="19">
        <v>250</v>
      </c>
      <c r="C18" s="17" t="s">
        <v>15</v>
      </c>
      <c r="D18" s="18">
        <v>73428</v>
      </c>
      <c r="E18" s="17">
        <v>472901</v>
      </c>
      <c r="F18" s="18" t="s">
        <v>15</v>
      </c>
      <c r="G18" s="17" t="s">
        <v>15</v>
      </c>
      <c r="H18" s="20">
        <v>295923</v>
      </c>
      <c r="I18" s="17" t="s">
        <v>15</v>
      </c>
      <c r="J18" s="24">
        <v>343551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>
      <c r="A19" s="16" t="s">
        <v>28</v>
      </c>
      <c r="B19" s="19" t="s">
        <v>15</v>
      </c>
      <c r="C19" s="17" t="s">
        <v>15</v>
      </c>
      <c r="D19" s="17">
        <v>6300000</v>
      </c>
      <c r="E19" s="17" t="s">
        <v>15</v>
      </c>
      <c r="F19" s="18" t="s">
        <v>15</v>
      </c>
      <c r="G19" s="20">
        <v>313500</v>
      </c>
      <c r="H19" s="17" t="s">
        <v>15</v>
      </c>
      <c r="I19" s="17" t="s">
        <v>15</v>
      </c>
      <c r="J19" s="24" t="s">
        <v>15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>
      <c r="A20" s="16" t="s">
        <v>29</v>
      </c>
      <c r="B20" s="19">
        <v>606555</v>
      </c>
      <c r="C20" s="17">
        <v>1988037</v>
      </c>
      <c r="D20" s="17">
        <v>509664</v>
      </c>
      <c r="E20" s="20">
        <v>15519</v>
      </c>
      <c r="F20" s="21">
        <v>1364323</v>
      </c>
      <c r="G20" s="20">
        <v>3882725</v>
      </c>
      <c r="H20" s="20">
        <v>2958218</v>
      </c>
      <c r="I20" s="22">
        <v>1874498</v>
      </c>
      <c r="J20" s="24">
        <v>1472184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>
      <c r="A21" s="16" t="s">
        <v>30</v>
      </c>
      <c r="B21" s="19" t="s">
        <v>15</v>
      </c>
      <c r="C21" s="20">
        <v>7979344</v>
      </c>
      <c r="D21" s="20">
        <v>7382331</v>
      </c>
      <c r="E21" s="18" t="s">
        <v>15</v>
      </c>
      <c r="F21" s="18" t="s">
        <v>15</v>
      </c>
      <c r="G21" s="17" t="s">
        <v>15</v>
      </c>
      <c r="H21" s="17" t="s">
        <v>15</v>
      </c>
      <c r="I21" s="22">
        <v>347608</v>
      </c>
      <c r="J21" s="24" t="s">
        <v>15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>
      <c r="A22" s="16" t="s">
        <v>31</v>
      </c>
      <c r="B22" s="19">
        <v>4420</v>
      </c>
      <c r="C22" s="17" t="s">
        <v>15</v>
      </c>
      <c r="D22" s="17" t="s">
        <v>15</v>
      </c>
      <c r="E22" s="17" t="s">
        <v>15</v>
      </c>
      <c r="F22" s="18" t="s">
        <v>15</v>
      </c>
      <c r="G22" s="17" t="s">
        <v>15</v>
      </c>
      <c r="H22" s="17" t="s">
        <v>15</v>
      </c>
      <c r="I22" s="17" t="s">
        <v>15</v>
      </c>
      <c r="J22" s="24" t="s">
        <v>15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>
      <c r="A23" s="16" t="s">
        <v>32</v>
      </c>
      <c r="B23" s="20">
        <v>22013237</v>
      </c>
      <c r="C23" s="17">
        <v>669254</v>
      </c>
      <c r="D23" s="17">
        <v>787212</v>
      </c>
      <c r="E23" s="17">
        <v>3636779</v>
      </c>
      <c r="F23" s="21">
        <v>4739600</v>
      </c>
      <c r="G23" s="20">
        <v>4849655</v>
      </c>
      <c r="H23" s="20">
        <v>5863554</v>
      </c>
      <c r="I23" s="22">
        <v>4989813</v>
      </c>
      <c r="J23" s="23">
        <v>2944758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>
      <c r="A24" s="16" t="s">
        <v>33</v>
      </c>
      <c r="B24" s="19" t="s">
        <v>15</v>
      </c>
      <c r="C24" s="17">
        <v>3763</v>
      </c>
      <c r="D24" s="17" t="s">
        <v>15</v>
      </c>
      <c r="E24" s="17" t="s">
        <v>15</v>
      </c>
      <c r="F24" s="18">
        <v>915128</v>
      </c>
      <c r="G24" s="20">
        <v>275309</v>
      </c>
      <c r="H24" s="17" t="s">
        <v>15</v>
      </c>
      <c r="I24" s="17" t="s">
        <v>15</v>
      </c>
      <c r="J24" s="23">
        <v>709387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>
      <c r="A25" s="16" t="s">
        <v>34</v>
      </c>
      <c r="B25" s="19" t="s">
        <v>15</v>
      </c>
      <c r="C25" s="19" t="s">
        <v>15</v>
      </c>
      <c r="D25" s="17" t="s">
        <v>15</v>
      </c>
      <c r="E25" s="17" t="s">
        <v>15</v>
      </c>
      <c r="F25" s="18" t="s">
        <v>15</v>
      </c>
      <c r="G25" s="17" t="s">
        <v>15</v>
      </c>
      <c r="H25" s="17" t="s">
        <v>15</v>
      </c>
      <c r="I25" s="17" t="s">
        <v>15</v>
      </c>
      <c r="J25" s="24" t="s">
        <v>15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>
      <c r="A26" s="16" t="s">
        <v>35</v>
      </c>
      <c r="B26" s="19" t="s">
        <v>15</v>
      </c>
      <c r="C26" s="17">
        <v>74522</v>
      </c>
      <c r="D26" s="20">
        <v>1235937</v>
      </c>
      <c r="E26" s="20">
        <v>2556944</v>
      </c>
      <c r="F26" s="21">
        <v>6743587</v>
      </c>
      <c r="G26" s="20">
        <v>5412231</v>
      </c>
      <c r="H26" s="20">
        <v>1780962</v>
      </c>
      <c r="I26" s="22">
        <v>1608643</v>
      </c>
      <c r="J26" s="23">
        <v>1684335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>
      <c r="A27" s="16" t="s">
        <v>36</v>
      </c>
      <c r="B27" s="19" t="s">
        <v>15</v>
      </c>
      <c r="C27" s="17">
        <v>307863</v>
      </c>
      <c r="D27" s="19" t="s">
        <v>15</v>
      </c>
      <c r="E27" s="20">
        <v>53992</v>
      </c>
      <c r="F27" s="21">
        <v>664979</v>
      </c>
      <c r="G27" s="20">
        <v>2261382</v>
      </c>
      <c r="H27" s="20">
        <v>3208610</v>
      </c>
      <c r="I27" s="22">
        <v>1676204</v>
      </c>
      <c r="J27" s="23">
        <v>1395843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>
      <c r="A28" s="16" t="s">
        <v>37</v>
      </c>
      <c r="B28" s="19" t="s">
        <v>15</v>
      </c>
      <c r="C28" s="17" t="s">
        <v>15</v>
      </c>
      <c r="D28" s="17">
        <v>1092606</v>
      </c>
      <c r="E28" s="20">
        <v>490643</v>
      </c>
      <c r="F28" s="21">
        <v>411902</v>
      </c>
      <c r="G28" s="20">
        <v>521741</v>
      </c>
      <c r="H28" s="20">
        <v>805934</v>
      </c>
      <c r="I28" s="22">
        <v>174960</v>
      </c>
      <c r="J28" s="24">
        <v>342500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>
      <c r="A29" s="16" t="s">
        <v>38</v>
      </c>
      <c r="B29" s="20">
        <v>29210966</v>
      </c>
      <c r="C29" s="20">
        <v>41149656</v>
      </c>
      <c r="D29" s="20">
        <v>57549746</v>
      </c>
      <c r="E29" s="17">
        <v>46173418</v>
      </c>
      <c r="F29" s="21">
        <v>62902351</v>
      </c>
      <c r="G29" s="20">
        <v>42424460</v>
      </c>
      <c r="H29" s="20">
        <v>50341021</v>
      </c>
      <c r="I29" s="22">
        <v>39969558</v>
      </c>
      <c r="J29" s="23">
        <v>51233057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>
      <c r="A30" s="16" t="s">
        <v>39</v>
      </c>
      <c r="B30" s="19" t="s">
        <v>15</v>
      </c>
      <c r="C30" s="20">
        <f>1236339+196</f>
        <v>1236535</v>
      </c>
      <c r="D30" s="19" t="s">
        <v>15</v>
      </c>
      <c r="E30" s="20">
        <v>59502</v>
      </c>
      <c r="F30" s="21">
        <v>102800</v>
      </c>
      <c r="G30" s="20">
        <v>345245</v>
      </c>
      <c r="H30" s="20">
        <v>384910</v>
      </c>
      <c r="I30" s="22">
        <v>130322</v>
      </c>
      <c r="J30" s="23">
        <v>662406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>
      <c r="A31" s="16" t="s">
        <v>40</v>
      </c>
      <c r="B31" s="17" t="s">
        <v>15</v>
      </c>
      <c r="C31" s="17" t="s">
        <v>15</v>
      </c>
      <c r="D31" s="17">
        <v>113990</v>
      </c>
      <c r="E31" s="19">
        <v>78</v>
      </c>
      <c r="F31" s="21">
        <v>275007</v>
      </c>
      <c r="G31" s="20">
        <v>614873</v>
      </c>
      <c r="H31" s="20">
        <v>406265</v>
      </c>
      <c r="I31" s="17">
        <v>460</v>
      </c>
      <c r="J31" s="24" t="s">
        <v>15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>
      <c r="A32" s="16" t="s">
        <v>41</v>
      </c>
      <c r="B32" s="19" t="s">
        <v>15</v>
      </c>
      <c r="C32" s="17" t="s">
        <v>15</v>
      </c>
      <c r="D32" s="17" t="s">
        <v>15</v>
      </c>
      <c r="E32" s="17" t="s">
        <v>15</v>
      </c>
      <c r="F32" s="18" t="s">
        <v>15</v>
      </c>
      <c r="G32" s="20">
        <v>287625</v>
      </c>
      <c r="H32" s="20">
        <v>156172</v>
      </c>
      <c r="I32" s="17" t="s">
        <v>15</v>
      </c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>
      <c r="A33" s="16" t="s">
        <v>42</v>
      </c>
      <c r="B33" s="19" t="s">
        <v>15</v>
      </c>
      <c r="C33" s="17">
        <v>671670</v>
      </c>
      <c r="D33" s="17">
        <v>408072</v>
      </c>
      <c r="E33" s="17" t="s">
        <v>15</v>
      </c>
      <c r="F33" s="18" t="s">
        <v>15</v>
      </c>
      <c r="G33" s="17" t="s">
        <v>15</v>
      </c>
      <c r="H33" s="20">
        <v>43802</v>
      </c>
      <c r="I33" s="17" t="s">
        <v>15</v>
      </c>
      <c r="J33" s="24" t="s">
        <v>15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>
      <c r="A34" s="16" t="s">
        <v>43</v>
      </c>
      <c r="B34" s="20">
        <v>945939</v>
      </c>
      <c r="C34" s="20">
        <v>2074300</v>
      </c>
      <c r="D34" s="17">
        <v>8848350</v>
      </c>
      <c r="E34" s="18">
        <v>22284514</v>
      </c>
      <c r="F34" s="21">
        <v>11405546</v>
      </c>
      <c r="G34" s="20">
        <v>3323168</v>
      </c>
      <c r="H34" s="20">
        <v>7599240</v>
      </c>
      <c r="I34" s="22">
        <v>6543023</v>
      </c>
      <c r="J34" s="23">
        <v>4789923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>
      <c r="A35" s="16" t="s">
        <v>44</v>
      </c>
      <c r="B35" s="20">
        <v>240220</v>
      </c>
      <c r="C35" s="20">
        <v>369570</v>
      </c>
      <c r="D35" s="20">
        <v>166646</v>
      </c>
      <c r="E35" s="20">
        <v>806964</v>
      </c>
      <c r="F35" s="21">
        <v>311848</v>
      </c>
      <c r="G35" s="20">
        <v>1181967</v>
      </c>
      <c r="H35" s="20">
        <v>3522901</v>
      </c>
      <c r="I35" s="22">
        <v>1630856</v>
      </c>
      <c r="J35" s="23">
        <v>1264436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>
      <c r="A36" s="16" t="s">
        <v>45</v>
      </c>
      <c r="B36" s="17" t="s">
        <v>15</v>
      </c>
      <c r="C36" s="17" t="s">
        <v>15</v>
      </c>
      <c r="D36" s="17" t="s">
        <v>15</v>
      </c>
      <c r="E36" s="19" t="s">
        <v>15</v>
      </c>
      <c r="F36" s="18" t="s">
        <v>15</v>
      </c>
      <c r="G36" s="17" t="s">
        <v>15</v>
      </c>
      <c r="H36" s="17" t="s">
        <v>15</v>
      </c>
      <c r="I36" s="17" t="s">
        <v>15</v>
      </c>
      <c r="J36" s="24">
        <v>624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>
      <c r="A37" s="16" t="s">
        <v>46</v>
      </c>
      <c r="B37" s="20">
        <v>3052100</v>
      </c>
      <c r="C37" s="20">
        <f>17440+180108+238793+1195603</f>
        <v>1631944</v>
      </c>
      <c r="D37" s="20">
        <v>370216</v>
      </c>
      <c r="E37" s="19">
        <v>460581</v>
      </c>
      <c r="F37" s="21">
        <v>1614775</v>
      </c>
      <c r="G37" s="20">
        <v>3814138</v>
      </c>
      <c r="H37" s="20">
        <v>6631292</v>
      </c>
      <c r="I37" s="22">
        <v>3070067</v>
      </c>
      <c r="J37" s="23">
        <v>1365088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>
      <c r="A38" s="16" t="s">
        <v>47</v>
      </c>
      <c r="B38" s="17">
        <v>6179762</v>
      </c>
      <c r="C38" s="20">
        <v>5254356</v>
      </c>
      <c r="D38" s="17">
        <v>2637073</v>
      </c>
      <c r="E38" s="18">
        <v>2043937</v>
      </c>
      <c r="F38" s="21">
        <v>2493823</v>
      </c>
      <c r="G38" s="20">
        <v>4174074</v>
      </c>
      <c r="H38" s="20">
        <v>2490207</v>
      </c>
      <c r="I38" s="22">
        <v>1650040</v>
      </c>
      <c r="J38" s="23">
        <v>672587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>
      <c r="A39" s="16" t="s">
        <v>48</v>
      </c>
      <c r="B39" s="17">
        <v>100158</v>
      </c>
      <c r="C39" s="17" t="s">
        <v>15</v>
      </c>
      <c r="D39" s="17" t="s">
        <v>15</v>
      </c>
      <c r="E39" s="17" t="s">
        <v>15</v>
      </c>
      <c r="F39" s="18" t="s">
        <v>15</v>
      </c>
      <c r="G39" s="20">
        <v>95677</v>
      </c>
      <c r="H39" s="17" t="s">
        <v>15</v>
      </c>
      <c r="I39" s="17">
        <v>15250</v>
      </c>
      <c r="J39" s="24" t="s">
        <v>15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>
      <c r="A40" s="16" t="s">
        <v>49</v>
      </c>
      <c r="B40" s="17" t="s">
        <v>15</v>
      </c>
      <c r="C40" s="17" t="s">
        <v>15</v>
      </c>
      <c r="D40" s="17" t="s">
        <v>15</v>
      </c>
      <c r="E40" s="17">
        <v>27780</v>
      </c>
      <c r="F40" s="21">
        <v>17871</v>
      </c>
      <c r="G40" s="17" t="s">
        <v>15</v>
      </c>
      <c r="H40" s="17">
        <v>303903</v>
      </c>
      <c r="I40" s="22">
        <v>1696534</v>
      </c>
      <c r="J40" s="23">
        <v>633709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>
      <c r="A41" s="16" t="s">
        <v>50</v>
      </c>
      <c r="B41" s="17">
        <v>7326</v>
      </c>
      <c r="C41" s="17" t="s">
        <v>15</v>
      </c>
      <c r="D41" s="17" t="s">
        <v>15</v>
      </c>
      <c r="E41" s="17" t="s">
        <v>15</v>
      </c>
      <c r="F41" s="18" t="s">
        <v>15</v>
      </c>
      <c r="G41" s="17" t="s">
        <v>15</v>
      </c>
      <c r="H41" s="17" t="s">
        <v>15</v>
      </c>
      <c r="I41" s="17" t="s">
        <v>15</v>
      </c>
      <c r="J41" s="24" t="s">
        <v>15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>
      <c r="A42" s="16" t="s">
        <v>50</v>
      </c>
      <c r="B42" s="19">
        <v>48158</v>
      </c>
      <c r="C42" s="19" t="s">
        <v>15</v>
      </c>
      <c r="D42" s="19" t="s">
        <v>15</v>
      </c>
      <c r="E42" s="17" t="s">
        <v>15</v>
      </c>
      <c r="F42" s="21">
        <v>7940100</v>
      </c>
      <c r="G42" s="20">
        <v>259486</v>
      </c>
      <c r="H42" s="17" t="s">
        <v>15</v>
      </c>
      <c r="I42" s="17" t="s">
        <v>15</v>
      </c>
      <c r="J42" s="24" t="s">
        <v>15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>
      <c r="A43" s="16" t="s">
        <v>51</v>
      </c>
      <c r="B43" s="19" t="s">
        <v>15</v>
      </c>
      <c r="C43" s="19" t="s">
        <v>15</v>
      </c>
      <c r="D43" s="19" t="s">
        <v>15</v>
      </c>
      <c r="E43" s="17" t="s">
        <v>15</v>
      </c>
      <c r="F43" s="21">
        <v>381910</v>
      </c>
      <c r="G43" s="20">
        <v>135268</v>
      </c>
      <c r="H43" s="20">
        <v>655435</v>
      </c>
      <c r="I43" s="22">
        <v>95534</v>
      </c>
      <c r="J43" s="23">
        <v>38240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>
      <c r="A44" s="16" t="s">
        <v>52</v>
      </c>
      <c r="B44" s="20">
        <v>433752</v>
      </c>
      <c r="C44" s="20">
        <v>1357685</v>
      </c>
      <c r="D44" s="17">
        <v>5327902</v>
      </c>
      <c r="E44" s="25">
        <v>1175910</v>
      </c>
      <c r="F44" s="21">
        <v>2417926</v>
      </c>
      <c r="G44" s="17">
        <v>125592</v>
      </c>
      <c r="H44" s="17">
        <v>71924</v>
      </c>
      <c r="I44" s="22">
        <v>91830</v>
      </c>
      <c r="J44" s="24">
        <v>23209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>
      <c r="A45" s="26" t="s">
        <v>53</v>
      </c>
      <c r="B45" s="17" t="s">
        <v>15</v>
      </c>
      <c r="C45" s="17">
        <v>119803</v>
      </c>
      <c r="D45" s="19" t="s">
        <v>15</v>
      </c>
      <c r="E45" s="17" t="s">
        <v>15</v>
      </c>
      <c r="F45" s="18" t="s">
        <v>15</v>
      </c>
      <c r="G45" s="17" t="s">
        <v>15</v>
      </c>
      <c r="H45" s="17">
        <v>35471</v>
      </c>
      <c r="I45" s="17" t="s">
        <v>15</v>
      </c>
      <c r="J45" s="24" t="s">
        <v>15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>
      <c r="A46" s="16" t="s">
        <v>54</v>
      </c>
      <c r="B46" s="17" t="s">
        <v>15</v>
      </c>
      <c r="C46" s="17">
        <v>63900</v>
      </c>
      <c r="D46" s="17">
        <v>34</v>
      </c>
      <c r="E46" s="17" t="s">
        <v>15</v>
      </c>
      <c r="F46" s="18" t="s">
        <v>15</v>
      </c>
      <c r="G46" s="17" t="s">
        <v>15</v>
      </c>
      <c r="H46" s="17" t="s">
        <v>15</v>
      </c>
      <c r="I46" s="17" t="s">
        <v>15</v>
      </c>
      <c r="J46" s="24">
        <v>105760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>
      <c r="A47" s="16" t="s">
        <v>55</v>
      </c>
      <c r="B47" s="20">
        <v>98000</v>
      </c>
      <c r="C47" s="20">
        <v>510000</v>
      </c>
      <c r="D47" s="17">
        <f>946770+5000</f>
        <v>951770</v>
      </c>
      <c r="E47" s="25">
        <v>10750000</v>
      </c>
      <c r="F47" s="21">
        <v>118822</v>
      </c>
      <c r="G47" s="20">
        <f>2926358+262337+205885+31152</f>
        <v>3425732</v>
      </c>
      <c r="H47" s="20">
        <f>20000000+238700+68723+422647+21456+77880+9344042+119120</f>
        <v>30292568</v>
      </c>
      <c r="I47" s="22">
        <v>1155344</v>
      </c>
      <c r="J47" s="23">
        <f>216590+161665+271119+22252+227+316137+50225+39523+7169+26580</f>
        <v>1111487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>
      <c r="A48" s="27"/>
      <c r="B48" s="28"/>
      <c r="C48" s="29"/>
      <c r="D48" s="30"/>
      <c r="E48" s="31"/>
      <c r="F48" s="31"/>
      <c r="G48" s="31"/>
      <c r="H48" s="28"/>
      <c r="I48" s="28"/>
      <c r="J48" s="32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>
      <c r="A49" s="33"/>
      <c r="B49" s="33"/>
      <c r="C49" s="33"/>
      <c r="D49" s="33"/>
      <c r="E49" s="33"/>
      <c r="F49" s="33"/>
      <c r="G49" s="33"/>
      <c r="H49" s="17"/>
      <c r="I49" s="17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34" t="s">
        <v>56</v>
      </c>
      <c r="B50" s="33"/>
      <c r="C50" s="33"/>
      <c r="D50" s="33"/>
      <c r="E50" s="33"/>
      <c r="F50" s="33"/>
      <c r="G50" s="20"/>
      <c r="H50" s="13"/>
      <c r="I50" s="20"/>
      <c r="J50" s="13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>
      <c r="A51" s="33"/>
      <c r="B51" s="33"/>
      <c r="C51" s="33"/>
      <c r="D51" s="33"/>
      <c r="E51" s="33"/>
      <c r="F51" s="33"/>
      <c r="G51" s="20"/>
      <c r="H51" s="13"/>
      <c r="I51" s="17"/>
      <c r="J51" s="13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13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>
      <c r="A136" s="7"/>
      <c r="B136" s="7"/>
      <c r="C136" s="7"/>
      <c r="D136" s="7"/>
      <c r="E136" s="7"/>
      <c r="F136" s="7"/>
      <c r="G136" s="7"/>
      <c r="H136" s="7"/>
    </row>
    <row r="137" spans="1:25" ht="15.75" customHeight="1"/>
    <row r="138" spans="1:25" ht="15.75" customHeight="1"/>
    <row r="139" spans="1:25" ht="15.75" customHeight="1"/>
    <row r="140" spans="1:25" ht="15.75" customHeight="1"/>
    <row r="141" spans="1:25" ht="15.75" customHeight="1"/>
    <row r="142" spans="1:25" ht="15.75" customHeight="1"/>
    <row r="143" spans="1:25" ht="15.75" customHeight="1"/>
    <row r="144" spans="1:2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95"/>
  <sheetViews>
    <sheetView showGridLines="0" workbookViewId="0"/>
  </sheetViews>
  <sheetFormatPr baseColWidth="10" defaultColWidth="14.42578125" defaultRowHeight="15" customHeight="1"/>
  <cols>
    <col min="1" max="1" width="18" customWidth="1"/>
    <col min="2" max="26" width="10" customWidth="1"/>
  </cols>
  <sheetData>
    <row r="1" spans="1:11">
      <c r="A1" s="5" t="s">
        <v>57</v>
      </c>
      <c r="B1" s="8"/>
      <c r="C1" s="8"/>
      <c r="D1" s="6"/>
      <c r="E1" s="6"/>
      <c r="F1" s="6"/>
      <c r="G1" s="6"/>
      <c r="H1" s="35"/>
      <c r="I1" s="6"/>
      <c r="J1" s="7"/>
      <c r="K1" s="7"/>
    </row>
    <row r="2" spans="1:11">
      <c r="A2" s="36"/>
      <c r="B2" s="8"/>
      <c r="C2" s="8"/>
      <c r="D2" s="6"/>
      <c r="E2" s="6"/>
      <c r="F2" s="6"/>
      <c r="G2" s="37"/>
      <c r="H2" s="6"/>
      <c r="I2" s="6"/>
      <c r="J2" s="7"/>
      <c r="K2" s="7"/>
    </row>
    <row r="3" spans="1:11" ht="15.75" customHeight="1">
      <c r="A3" s="9" t="s">
        <v>7</v>
      </c>
      <c r="B3" s="10">
        <v>2000</v>
      </c>
      <c r="C3" s="10">
        <v>2001</v>
      </c>
      <c r="D3" s="10">
        <v>2002</v>
      </c>
      <c r="E3" s="10">
        <v>2003</v>
      </c>
      <c r="F3" s="10">
        <v>2004</v>
      </c>
      <c r="G3" s="10">
        <v>2005</v>
      </c>
      <c r="H3" s="10">
        <v>2006</v>
      </c>
      <c r="I3" s="10">
        <v>2007</v>
      </c>
      <c r="J3" s="10">
        <v>2008</v>
      </c>
    </row>
    <row r="4" spans="1:11" ht="15.75" customHeight="1">
      <c r="A4" s="12"/>
      <c r="B4" s="33"/>
      <c r="C4" s="13"/>
      <c r="D4" s="13"/>
      <c r="E4" s="13"/>
      <c r="F4" s="13"/>
      <c r="G4" s="13"/>
      <c r="H4" s="13"/>
      <c r="I4" s="13"/>
      <c r="J4" s="13"/>
    </row>
    <row r="5" spans="1:11" ht="15.75" customHeight="1">
      <c r="A5" s="33"/>
      <c r="B5" s="38">
        <v>403210757</v>
      </c>
      <c r="C5" s="38">
        <v>309155644</v>
      </c>
      <c r="D5" s="38">
        <v>273849442</v>
      </c>
      <c r="E5" s="38">
        <v>312044389</v>
      </c>
      <c r="F5" s="38">
        <v>460441962</v>
      </c>
      <c r="G5" s="38">
        <v>402728647</v>
      </c>
      <c r="H5" s="38">
        <v>531776269</v>
      </c>
      <c r="I5" s="38">
        <v>404545278</v>
      </c>
      <c r="J5" s="38">
        <v>483040598</v>
      </c>
    </row>
    <row r="6" spans="1:11">
      <c r="A6" s="16" t="s">
        <v>14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</row>
    <row r="7" spans="1:11">
      <c r="A7" s="16" t="s">
        <v>58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21">
        <v>1408623</v>
      </c>
    </row>
    <row r="8" spans="1:11">
      <c r="A8" s="16" t="s">
        <v>59</v>
      </c>
      <c r="B8" s="18" t="s">
        <v>15</v>
      </c>
      <c r="C8" s="18" t="s">
        <v>15</v>
      </c>
      <c r="D8" s="18" t="s">
        <v>15</v>
      </c>
      <c r="E8" s="18" t="s">
        <v>15</v>
      </c>
      <c r="F8" s="18" t="s">
        <v>15</v>
      </c>
      <c r="G8" s="18" t="s">
        <v>15</v>
      </c>
      <c r="H8" s="18" t="s">
        <v>15</v>
      </c>
      <c r="I8" s="18" t="s">
        <v>15</v>
      </c>
      <c r="J8" s="21">
        <v>102045</v>
      </c>
    </row>
    <row r="9" spans="1:11">
      <c r="A9" s="16" t="s">
        <v>16</v>
      </c>
      <c r="B9" s="18" t="s">
        <v>15</v>
      </c>
      <c r="C9" s="18" t="s">
        <v>15</v>
      </c>
      <c r="D9" s="18" t="s">
        <v>15</v>
      </c>
      <c r="E9" s="18" t="s">
        <v>15</v>
      </c>
      <c r="F9" s="18" t="s">
        <v>15</v>
      </c>
      <c r="G9" s="18" t="s">
        <v>15</v>
      </c>
      <c r="H9" s="18" t="s">
        <v>15</v>
      </c>
      <c r="I9" s="18" t="s">
        <v>15</v>
      </c>
      <c r="J9" s="18" t="s">
        <v>15</v>
      </c>
    </row>
    <row r="10" spans="1:11">
      <c r="A10" s="16" t="s">
        <v>60</v>
      </c>
      <c r="B10" s="18" t="s">
        <v>15</v>
      </c>
      <c r="C10" s="18" t="s">
        <v>15</v>
      </c>
      <c r="D10" s="18" t="s">
        <v>15</v>
      </c>
      <c r="E10" s="18" t="s">
        <v>15</v>
      </c>
      <c r="F10" s="18" t="s">
        <v>15</v>
      </c>
      <c r="G10" s="18" t="s">
        <v>15</v>
      </c>
      <c r="H10" s="18" t="s">
        <v>15</v>
      </c>
      <c r="I10" s="21">
        <v>302178</v>
      </c>
      <c r="J10" s="21">
        <v>269315</v>
      </c>
    </row>
    <row r="11" spans="1:11">
      <c r="A11" s="16" t="s">
        <v>61</v>
      </c>
      <c r="B11" s="18" t="s">
        <v>15</v>
      </c>
      <c r="C11" s="18" t="s">
        <v>15</v>
      </c>
      <c r="D11" s="18" t="s">
        <v>15</v>
      </c>
      <c r="E11" s="18" t="s">
        <v>15</v>
      </c>
      <c r="F11" s="18" t="s">
        <v>15</v>
      </c>
      <c r="G11" s="18" t="s">
        <v>15</v>
      </c>
      <c r="H11" s="18" t="s">
        <v>15</v>
      </c>
      <c r="I11" s="21">
        <v>27000</v>
      </c>
      <c r="J11" s="21">
        <v>58750</v>
      </c>
    </row>
    <row r="12" spans="1:11">
      <c r="A12" s="16" t="s">
        <v>62</v>
      </c>
      <c r="B12" s="18" t="s">
        <v>15</v>
      </c>
      <c r="C12" s="18" t="s">
        <v>15</v>
      </c>
      <c r="D12" s="18" t="s">
        <v>15</v>
      </c>
      <c r="E12" s="18" t="s">
        <v>15</v>
      </c>
      <c r="F12" s="18" t="s">
        <v>15</v>
      </c>
      <c r="G12" s="18" t="s">
        <v>15</v>
      </c>
      <c r="H12" s="18" t="s">
        <v>15</v>
      </c>
      <c r="I12" s="21">
        <v>184300</v>
      </c>
      <c r="J12" s="21">
        <v>6638366</v>
      </c>
    </row>
    <row r="13" spans="1:11">
      <c r="A13" s="16" t="s">
        <v>17</v>
      </c>
      <c r="B13" s="18" t="s">
        <v>15</v>
      </c>
      <c r="C13" s="18" t="s">
        <v>15</v>
      </c>
      <c r="D13" s="18" t="s">
        <v>15</v>
      </c>
      <c r="E13" s="18" t="s">
        <v>15</v>
      </c>
      <c r="F13" s="18" t="s">
        <v>15</v>
      </c>
      <c r="G13" s="18" t="s">
        <v>15</v>
      </c>
      <c r="H13" s="18" t="s">
        <v>15</v>
      </c>
      <c r="I13" s="18" t="s">
        <v>15</v>
      </c>
      <c r="J13" s="18" t="s">
        <v>15</v>
      </c>
    </row>
    <row r="14" spans="1:11">
      <c r="A14" s="16" t="s">
        <v>18</v>
      </c>
      <c r="B14" s="25">
        <v>700147</v>
      </c>
      <c r="C14" s="18" t="s">
        <v>15</v>
      </c>
      <c r="D14" s="25">
        <v>71157</v>
      </c>
      <c r="E14" s="18" t="s">
        <v>15</v>
      </c>
      <c r="F14" s="18" t="s">
        <v>15</v>
      </c>
      <c r="G14" s="18" t="s">
        <v>15</v>
      </c>
      <c r="H14" s="18" t="s">
        <v>15</v>
      </c>
      <c r="I14" s="21">
        <v>20160</v>
      </c>
      <c r="J14" s="21">
        <v>139636</v>
      </c>
    </row>
    <row r="15" spans="1:11">
      <c r="A15" s="16" t="s">
        <v>19</v>
      </c>
      <c r="B15" s="25">
        <v>168053717</v>
      </c>
      <c r="C15" s="25">
        <v>136286659</v>
      </c>
      <c r="D15" s="25">
        <v>115225361</v>
      </c>
      <c r="E15" s="25">
        <v>129267775</v>
      </c>
      <c r="F15" s="25">
        <v>149110993</v>
      </c>
      <c r="G15" s="25">
        <v>47569251</v>
      </c>
      <c r="H15" s="25">
        <v>19996823</v>
      </c>
      <c r="I15" s="21">
        <v>10026624</v>
      </c>
      <c r="J15" s="21">
        <v>10571874</v>
      </c>
    </row>
    <row r="16" spans="1:11" ht="15.75" customHeight="1">
      <c r="A16" s="16" t="s">
        <v>20</v>
      </c>
      <c r="B16" s="18">
        <v>1311603</v>
      </c>
      <c r="C16" s="18" t="s">
        <v>15</v>
      </c>
      <c r="D16" s="25">
        <v>2152027</v>
      </c>
      <c r="E16" s="25">
        <v>2392379</v>
      </c>
      <c r="F16" s="25">
        <v>853452</v>
      </c>
      <c r="G16" s="25">
        <v>387468</v>
      </c>
      <c r="H16" s="25">
        <v>3093507</v>
      </c>
      <c r="I16" s="21">
        <v>6644258</v>
      </c>
      <c r="J16" s="21">
        <v>3424646</v>
      </c>
    </row>
    <row r="17" spans="1:10" ht="15.75" customHeight="1">
      <c r="A17" s="16" t="s">
        <v>21</v>
      </c>
      <c r="B17" s="25">
        <v>97346</v>
      </c>
      <c r="C17" s="25">
        <v>109</v>
      </c>
      <c r="D17" s="18" t="s">
        <v>15</v>
      </c>
      <c r="E17" s="25">
        <v>316</v>
      </c>
      <c r="F17" s="25">
        <v>2767</v>
      </c>
      <c r="G17" s="18" t="s">
        <v>15</v>
      </c>
      <c r="H17" s="18" t="s">
        <v>15</v>
      </c>
      <c r="I17" s="21">
        <v>36122</v>
      </c>
      <c r="J17" s="18" t="s">
        <v>15</v>
      </c>
    </row>
    <row r="18" spans="1:10" ht="15.75" customHeight="1">
      <c r="A18" s="16" t="s">
        <v>63</v>
      </c>
      <c r="B18" s="18" t="s">
        <v>15</v>
      </c>
      <c r="C18" s="18" t="s">
        <v>15</v>
      </c>
      <c r="D18" s="18" t="s">
        <v>15</v>
      </c>
      <c r="E18" s="18" t="s">
        <v>15</v>
      </c>
      <c r="F18" s="18" t="s">
        <v>15</v>
      </c>
      <c r="G18" s="18" t="s">
        <v>15</v>
      </c>
      <c r="H18" s="18" t="s">
        <v>15</v>
      </c>
      <c r="I18" s="21">
        <v>322418</v>
      </c>
      <c r="J18" s="21">
        <v>235034</v>
      </c>
    </row>
    <row r="19" spans="1:10" ht="15.75" customHeight="1">
      <c r="A19" s="16" t="s">
        <v>22</v>
      </c>
      <c r="B19" s="18" t="s">
        <v>15</v>
      </c>
      <c r="C19" s="18" t="s">
        <v>15</v>
      </c>
      <c r="D19" s="18" t="s">
        <v>15</v>
      </c>
      <c r="E19" s="18" t="s">
        <v>15</v>
      </c>
      <c r="F19" s="25">
        <v>420000</v>
      </c>
      <c r="G19" s="18" t="s">
        <v>15</v>
      </c>
      <c r="H19" s="18" t="s">
        <v>15</v>
      </c>
      <c r="I19" s="18" t="s">
        <v>15</v>
      </c>
      <c r="J19" s="18" t="s">
        <v>15</v>
      </c>
    </row>
    <row r="20" spans="1:10" ht="15.75" customHeight="1">
      <c r="A20" s="16" t="s">
        <v>23</v>
      </c>
      <c r="B20" s="25">
        <v>133479698</v>
      </c>
      <c r="C20" s="25">
        <v>99350462</v>
      </c>
      <c r="D20" s="25">
        <v>131821718</v>
      </c>
      <c r="E20" s="25">
        <v>115898861</v>
      </c>
      <c r="F20" s="25">
        <v>197215431</v>
      </c>
      <c r="G20" s="25">
        <v>257725393</v>
      </c>
      <c r="H20" s="25">
        <v>358600077</v>
      </c>
      <c r="I20" s="21">
        <v>286542731</v>
      </c>
      <c r="J20" s="21">
        <v>261045093</v>
      </c>
    </row>
    <row r="21" spans="1:10" ht="15.75" customHeight="1">
      <c r="A21" s="16" t="s">
        <v>64</v>
      </c>
      <c r="B21" s="18" t="s">
        <v>15</v>
      </c>
      <c r="C21" s="18" t="s">
        <v>15</v>
      </c>
      <c r="D21" s="18" t="s">
        <v>15</v>
      </c>
      <c r="E21" s="18" t="s">
        <v>15</v>
      </c>
      <c r="F21" s="18" t="s">
        <v>15</v>
      </c>
      <c r="G21" s="18" t="s">
        <v>15</v>
      </c>
      <c r="H21" s="18" t="s">
        <v>15</v>
      </c>
      <c r="I21" s="21">
        <v>682480</v>
      </c>
      <c r="J21" s="21">
        <v>1026318</v>
      </c>
    </row>
    <row r="22" spans="1:10" ht="15.75" customHeight="1">
      <c r="A22" s="16" t="s">
        <v>24</v>
      </c>
      <c r="B22" s="18">
        <v>8969</v>
      </c>
      <c r="C22" s="18" t="s">
        <v>15</v>
      </c>
      <c r="D22" s="25">
        <v>2</v>
      </c>
      <c r="E22" s="25">
        <v>85902</v>
      </c>
      <c r="F22" s="25">
        <v>2696</v>
      </c>
      <c r="G22" s="18" t="s">
        <v>15</v>
      </c>
      <c r="H22" s="18" t="s">
        <v>15</v>
      </c>
      <c r="I22" s="18" t="s">
        <v>15</v>
      </c>
      <c r="J22" s="18" t="s">
        <v>15</v>
      </c>
    </row>
    <row r="23" spans="1:10" ht="15.75" customHeight="1">
      <c r="A23" s="16" t="s">
        <v>65</v>
      </c>
      <c r="B23" s="18" t="s">
        <v>15</v>
      </c>
      <c r="C23" s="18" t="s">
        <v>15</v>
      </c>
      <c r="D23" s="18" t="s">
        <v>15</v>
      </c>
      <c r="E23" s="18" t="s">
        <v>15</v>
      </c>
      <c r="F23" s="18" t="s">
        <v>15</v>
      </c>
      <c r="G23" s="18" t="s">
        <v>15</v>
      </c>
      <c r="H23" s="18" t="s">
        <v>15</v>
      </c>
      <c r="I23" s="21">
        <v>75291</v>
      </c>
      <c r="J23" s="21">
        <v>734607</v>
      </c>
    </row>
    <row r="24" spans="1:10" ht="15.75" customHeight="1">
      <c r="A24" s="16" t="s">
        <v>25</v>
      </c>
      <c r="B24" s="25">
        <v>18339876</v>
      </c>
      <c r="C24" s="25">
        <v>16151324</v>
      </c>
      <c r="D24" s="25">
        <v>437180</v>
      </c>
      <c r="E24" s="25">
        <v>4598261</v>
      </c>
      <c r="F24" s="25">
        <v>25893593</v>
      </c>
      <c r="G24" s="25">
        <v>13494682</v>
      </c>
      <c r="H24" s="25">
        <v>12994052</v>
      </c>
      <c r="I24" s="21">
        <v>15759096</v>
      </c>
      <c r="J24" s="21">
        <v>61544738</v>
      </c>
    </row>
    <row r="25" spans="1:10" ht="15.75" customHeight="1">
      <c r="A25" s="16" t="s">
        <v>26</v>
      </c>
      <c r="B25" s="18" t="s">
        <v>15</v>
      </c>
      <c r="C25" s="18" t="s">
        <v>15</v>
      </c>
      <c r="D25" s="18" t="s">
        <v>15</v>
      </c>
      <c r="E25" s="18" t="s">
        <v>15</v>
      </c>
      <c r="F25" s="25">
        <v>73046</v>
      </c>
      <c r="G25" s="25">
        <v>577191</v>
      </c>
      <c r="H25" s="25">
        <v>1121811</v>
      </c>
      <c r="I25" s="21">
        <v>499990</v>
      </c>
      <c r="J25" s="18" t="s">
        <v>15</v>
      </c>
    </row>
    <row r="26" spans="1:10" ht="15.75" customHeight="1">
      <c r="A26" s="16" t="s">
        <v>27</v>
      </c>
      <c r="B26" s="18">
        <v>56682</v>
      </c>
      <c r="C26" s="25">
        <v>25026</v>
      </c>
      <c r="D26" s="25">
        <v>1264868</v>
      </c>
      <c r="E26" s="25">
        <v>146956</v>
      </c>
      <c r="F26" s="25">
        <v>1166810</v>
      </c>
      <c r="G26" s="25">
        <v>48952</v>
      </c>
      <c r="H26" s="25">
        <v>896910</v>
      </c>
      <c r="I26" s="21">
        <v>35895</v>
      </c>
      <c r="J26" s="21">
        <v>127980</v>
      </c>
    </row>
    <row r="27" spans="1:10" ht="15.75" customHeight="1">
      <c r="A27" s="16" t="s">
        <v>28</v>
      </c>
      <c r="B27" s="18" t="s">
        <v>15</v>
      </c>
      <c r="C27" s="18" t="s">
        <v>15</v>
      </c>
      <c r="D27" s="18" t="s">
        <v>15</v>
      </c>
      <c r="E27" s="18" t="s">
        <v>15</v>
      </c>
      <c r="F27" s="18" t="s">
        <v>15</v>
      </c>
      <c r="G27" s="18" t="s">
        <v>15</v>
      </c>
      <c r="H27" s="18" t="s">
        <v>15</v>
      </c>
      <c r="I27" s="18" t="s">
        <v>15</v>
      </c>
      <c r="J27" s="18" t="s">
        <v>15</v>
      </c>
    </row>
    <row r="28" spans="1:10" ht="15.75" customHeight="1">
      <c r="A28" s="16" t="s">
        <v>29</v>
      </c>
      <c r="B28" s="25">
        <v>3608509</v>
      </c>
      <c r="C28" s="18" t="s">
        <v>15</v>
      </c>
      <c r="D28" s="25">
        <v>2200</v>
      </c>
      <c r="E28" s="25">
        <v>497989</v>
      </c>
      <c r="F28" s="25">
        <v>4365894</v>
      </c>
      <c r="G28" s="25">
        <v>4561629</v>
      </c>
      <c r="H28" s="25">
        <v>7279645</v>
      </c>
      <c r="I28" s="21">
        <v>6739152</v>
      </c>
      <c r="J28" s="21">
        <v>5123329</v>
      </c>
    </row>
    <row r="29" spans="1:10" ht="15.75" customHeight="1">
      <c r="A29" s="16" t="s">
        <v>30</v>
      </c>
      <c r="B29" s="18" t="s">
        <v>15</v>
      </c>
      <c r="C29" s="18" t="s">
        <v>15</v>
      </c>
      <c r="D29" s="25">
        <v>234079</v>
      </c>
      <c r="E29" s="25">
        <v>229328</v>
      </c>
      <c r="F29" s="25">
        <v>36879</v>
      </c>
      <c r="G29" s="18" t="s">
        <v>15</v>
      </c>
      <c r="H29" s="25">
        <v>1824760</v>
      </c>
      <c r="I29" s="18" t="s">
        <v>15</v>
      </c>
      <c r="J29" s="18" t="s">
        <v>15</v>
      </c>
    </row>
    <row r="30" spans="1:10" ht="15.75" customHeight="1">
      <c r="A30" s="16" t="s">
        <v>31</v>
      </c>
      <c r="B30" s="18" t="s">
        <v>15</v>
      </c>
      <c r="C30" s="18" t="s">
        <v>15</v>
      </c>
      <c r="D30" s="18" t="s">
        <v>15</v>
      </c>
      <c r="E30" s="18" t="s">
        <v>15</v>
      </c>
      <c r="F30" s="25">
        <v>56206</v>
      </c>
      <c r="G30" s="18" t="s">
        <v>15</v>
      </c>
      <c r="H30" s="18" t="s">
        <v>15</v>
      </c>
      <c r="I30" s="18" t="s">
        <v>15</v>
      </c>
      <c r="J30" s="18" t="s">
        <v>15</v>
      </c>
    </row>
    <row r="31" spans="1:10" ht="15.75" customHeight="1">
      <c r="A31" s="16" t="s">
        <v>32</v>
      </c>
      <c r="B31" s="25">
        <v>3964241</v>
      </c>
      <c r="C31" s="25">
        <v>1368951</v>
      </c>
      <c r="D31" s="25">
        <v>9878823</v>
      </c>
      <c r="E31" s="25">
        <v>1174053</v>
      </c>
      <c r="F31" s="25">
        <v>2702456</v>
      </c>
      <c r="G31" s="25">
        <v>3447117</v>
      </c>
      <c r="H31" s="25">
        <v>4384978</v>
      </c>
      <c r="I31" s="21">
        <v>5860331</v>
      </c>
      <c r="J31" s="21">
        <v>8564606</v>
      </c>
    </row>
    <row r="32" spans="1:10" ht="15.75" customHeight="1">
      <c r="A32" s="16" t="s">
        <v>33</v>
      </c>
      <c r="B32" s="18">
        <v>880921</v>
      </c>
      <c r="C32" s="25">
        <v>19756</v>
      </c>
      <c r="D32" s="25">
        <v>1332676</v>
      </c>
      <c r="E32" s="25">
        <v>79885</v>
      </c>
      <c r="F32" s="25">
        <v>494739</v>
      </c>
      <c r="G32" s="25">
        <v>457297</v>
      </c>
      <c r="H32" s="25">
        <v>801452</v>
      </c>
      <c r="I32" s="21">
        <v>745925</v>
      </c>
      <c r="J32" s="21">
        <v>206243</v>
      </c>
    </row>
    <row r="33" spans="1:10" ht="15.75" customHeight="1">
      <c r="A33" s="16" t="s">
        <v>66</v>
      </c>
      <c r="B33" s="18" t="s">
        <v>15</v>
      </c>
      <c r="C33" s="18" t="s">
        <v>15</v>
      </c>
      <c r="D33" s="18" t="s">
        <v>15</v>
      </c>
      <c r="E33" s="18" t="s">
        <v>15</v>
      </c>
      <c r="F33" s="18" t="s">
        <v>15</v>
      </c>
      <c r="G33" s="18" t="s">
        <v>15</v>
      </c>
      <c r="H33" s="18" t="s">
        <v>15</v>
      </c>
      <c r="I33" s="21">
        <v>41609</v>
      </c>
      <c r="J33" s="21">
        <v>118808</v>
      </c>
    </row>
    <row r="34" spans="1:10" ht="15.75" customHeight="1">
      <c r="A34" s="16" t="s">
        <v>67</v>
      </c>
      <c r="B34" s="18" t="s">
        <v>15</v>
      </c>
      <c r="C34" s="18" t="s">
        <v>15</v>
      </c>
      <c r="D34" s="18" t="s">
        <v>15</v>
      </c>
      <c r="E34" s="18" t="s">
        <v>15</v>
      </c>
      <c r="F34" s="18" t="s">
        <v>15</v>
      </c>
      <c r="G34" s="18" t="s">
        <v>15</v>
      </c>
      <c r="H34" s="18" t="s">
        <v>15</v>
      </c>
      <c r="I34" s="18" t="s">
        <v>15</v>
      </c>
      <c r="J34" s="21">
        <v>90528</v>
      </c>
    </row>
    <row r="35" spans="1:10" ht="15.75" customHeight="1">
      <c r="A35" s="16" t="s">
        <v>68</v>
      </c>
      <c r="B35" s="18" t="s">
        <v>15</v>
      </c>
      <c r="C35" s="18" t="s">
        <v>15</v>
      </c>
      <c r="D35" s="18" t="s">
        <v>15</v>
      </c>
      <c r="E35" s="18" t="s">
        <v>15</v>
      </c>
      <c r="F35" s="18" t="s">
        <v>15</v>
      </c>
      <c r="G35" s="18" t="s">
        <v>15</v>
      </c>
      <c r="H35" s="18" t="s">
        <v>15</v>
      </c>
      <c r="I35" s="18" t="s">
        <v>15</v>
      </c>
      <c r="J35" s="21">
        <v>132387</v>
      </c>
    </row>
    <row r="36" spans="1:10" ht="15.75" customHeight="1">
      <c r="A36" s="16" t="s">
        <v>69</v>
      </c>
      <c r="B36" s="18" t="s">
        <v>15</v>
      </c>
      <c r="C36" s="18" t="s">
        <v>15</v>
      </c>
      <c r="D36" s="18" t="s">
        <v>15</v>
      </c>
      <c r="E36" s="18" t="s">
        <v>15</v>
      </c>
      <c r="F36" s="18" t="s">
        <v>15</v>
      </c>
      <c r="G36" s="18" t="s">
        <v>15</v>
      </c>
      <c r="H36" s="18" t="s">
        <v>15</v>
      </c>
      <c r="I36" s="18" t="s">
        <v>15</v>
      </c>
      <c r="J36" s="18" t="s">
        <v>15</v>
      </c>
    </row>
    <row r="37" spans="1:10" ht="15.75" customHeight="1">
      <c r="A37" s="16" t="s">
        <v>70</v>
      </c>
      <c r="B37" s="25">
        <v>4607946</v>
      </c>
      <c r="C37" s="25">
        <v>6972127</v>
      </c>
      <c r="D37" s="25">
        <v>581832</v>
      </c>
      <c r="E37" s="25">
        <v>55359</v>
      </c>
      <c r="F37" s="25">
        <v>227113</v>
      </c>
      <c r="G37" s="25">
        <v>156238</v>
      </c>
      <c r="H37" s="25">
        <v>2138655</v>
      </c>
      <c r="I37" s="21">
        <v>1711463</v>
      </c>
      <c r="J37" s="21">
        <v>1055266</v>
      </c>
    </row>
    <row r="38" spans="1:10" ht="15.75" customHeight="1">
      <c r="A38" s="16" t="s">
        <v>36</v>
      </c>
      <c r="B38" s="18">
        <v>3323378</v>
      </c>
      <c r="C38" s="25">
        <v>3023010</v>
      </c>
      <c r="D38" s="25">
        <v>3004961</v>
      </c>
      <c r="E38" s="25">
        <v>2924777</v>
      </c>
      <c r="F38" s="25">
        <v>9460668</v>
      </c>
      <c r="G38" s="25">
        <v>3016038</v>
      </c>
      <c r="H38" s="25">
        <v>17213755</v>
      </c>
      <c r="I38" s="21">
        <v>1897565</v>
      </c>
      <c r="J38" s="21">
        <v>10359566</v>
      </c>
    </row>
    <row r="39" spans="1:10" ht="15.75" customHeight="1">
      <c r="A39" s="16" t="s">
        <v>37</v>
      </c>
      <c r="B39" s="18">
        <v>478</v>
      </c>
      <c r="C39" s="18" t="s">
        <v>15</v>
      </c>
      <c r="D39" s="25">
        <v>71904</v>
      </c>
      <c r="E39" s="25">
        <v>38011</v>
      </c>
      <c r="F39" s="25">
        <v>80712</v>
      </c>
      <c r="G39" s="25">
        <v>10511</v>
      </c>
      <c r="H39" s="25">
        <v>335048</v>
      </c>
      <c r="I39" s="21">
        <v>160558</v>
      </c>
      <c r="J39" s="21">
        <v>335480</v>
      </c>
    </row>
    <row r="40" spans="1:10" ht="15.75" customHeight="1">
      <c r="A40" s="16" t="s">
        <v>71</v>
      </c>
      <c r="B40" s="18" t="s">
        <v>15</v>
      </c>
      <c r="C40" s="18" t="s">
        <v>15</v>
      </c>
      <c r="D40" s="18" t="s">
        <v>15</v>
      </c>
      <c r="E40" s="18" t="s">
        <v>15</v>
      </c>
      <c r="F40" s="18" t="s">
        <v>15</v>
      </c>
      <c r="G40" s="18" t="s">
        <v>15</v>
      </c>
      <c r="H40" s="18" t="s">
        <v>15</v>
      </c>
      <c r="I40" s="18" t="s">
        <v>15</v>
      </c>
      <c r="J40" s="21">
        <v>13267</v>
      </c>
    </row>
    <row r="41" spans="1:10" ht="15.75" customHeight="1">
      <c r="A41" s="16" t="s">
        <v>72</v>
      </c>
      <c r="B41" s="18" t="s">
        <v>15</v>
      </c>
      <c r="C41" s="18" t="s">
        <v>15</v>
      </c>
      <c r="D41" s="18" t="s">
        <v>15</v>
      </c>
      <c r="E41" s="18" t="s">
        <v>15</v>
      </c>
      <c r="F41" s="18" t="s">
        <v>15</v>
      </c>
      <c r="G41" s="18" t="s">
        <v>15</v>
      </c>
      <c r="H41" s="18" t="s">
        <v>15</v>
      </c>
      <c r="I41" s="18" t="s">
        <v>15</v>
      </c>
      <c r="J41" s="21">
        <v>222534</v>
      </c>
    </row>
    <row r="42" spans="1:10" ht="15.75" customHeight="1">
      <c r="A42" s="16" t="s">
        <v>38</v>
      </c>
      <c r="B42" s="25">
        <v>45420770</v>
      </c>
      <c r="C42" s="25">
        <v>25660381</v>
      </c>
      <c r="D42" s="25">
        <v>386594</v>
      </c>
      <c r="E42" s="25">
        <v>21802345</v>
      </c>
      <c r="F42" s="25">
        <v>27096477</v>
      </c>
      <c r="G42" s="25">
        <v>26474217</v>
      </c>
      <c r="H42" s="25">
        <v>29764192</v>
      </c>
      <c r="I42" s="21">
        <v>19251332</v>
      </c>
      <c r="J42" s="21">
        <v>48942254</v>
      </c>
    </row>
    <row r="43" spans="1:10" ht="15.75" customHeight="1">
      <c r="A43" s="16" t="s">
        <v>73</v>
      </c>
      <c r="B43" s="18" t="s">
        <v>15</v>
      </c>
      <c r="C43" s="18" t="s">
        <v>15</v>
      </c>
      <c r="D43" s="18" t="s">
        <v>15</v>
      </c>
      <c r="E43" s="18" t="s">
        <v>15</v>
      </c>
      <c r="F43" s="18" t="s">
        <v>15</v>
      </c>
      <c r="G43" s="18" t="s">
        <v>15</v>
      </c>
      <c r="H43" s="18" t="s">
        <v>15</v>
      </c>
      <c r="I43" s="21">
        <v>258741</v>
      </c>
      <c r="J43" s="21">
        <v>321200</v>
      </c>
    </row>
    <row r="44" spans="1:10" ht="15.75" customHeight="1">
      <c r="A44" s="16" t="s">
        <v>74</v>
      </c>
      <c r="B44" s="18" t="s">
        <v>15</v>
      </c>
      <c r="C44" s="18" t="s">
        <v>15</v>
      </c>
      <c r="D44" s="18" t="s">
        <v>15</v>
      </c>
      <c r="E44" s="18" t="s">
        <v>15</v>
      </c>
      <c r="F44" s="18" t="s">
        <v>15</v>
      </c>
      <c r="G44" s="18" t="s">
        <v>15</v>
      </c>
      <c r="H44" s="18" t="s">
        <v>15</v>
      </c>
      <c r="I44" s="18" t="s">
        <v>15</v>
      </c>
      <c r="J44" s="21">
        <v>247630</v>
      </c>
    </row>
    <row r="45" spans="1:10" ht="15.75" customHeight="1">
      <c r="A45" s="16" t="s">
        <v>39</v>
      </c>
      <c r="B45" s="18">
        <v>59084</v>
      </c>
      <c r="C45" s="25">
        <v>5925</v>
      </c>
      <c r="D45" s="25">
        <v>1055763</v>
      </c>
      <c r="E45" s="25">
        <v>13675</v>
      </c>
      <c r="F45" s="25">
        <v>1642</v>
      </c>
      <c r="G45" s="25">
        <v>790</v>
      </c>
      <c r="H45" s="25">
        <v>780</v>
      </c>
      <c r="I45" s="21">
        <v>91</v>
      </c>
      <c r="J45" s="21">
        <v>1015251</v>
      </c>
    </row>
    <row r="46" spans="1:10" ht="15.75" customHeight="1">
      <c r="A46" s="16" t="s">
        <v>75</v>
      </c>
      <c r="B46" s="18" t="s">
        <v>15</v>
      </c>
      <c r="C46" s="18" t="s">
        <v>15</v>
      </c>
      <c r="D46" s="18" t="s">
        <v>15</v>
      </c>
      <c r="E46" s="18" t="s">
        <v>15</v>
      </c>
      <c r="F46" s="18" t="s">
        <v>15</v>
      </c>
      <c r="G46" s="18" t="s">
        <v>15</v>
      </c>
      <c r="H46" s="18" t="s">
        <v>15</v>
      </c>
      <c r="I46" s="21">
        <v>934749</v>
      </c>
      <c r="J46" s="21">
        <v>352103</v>
      </c>
    </row>
    <row r="47" spans="1:10" ht="15.75" customHeight="1">
      <c r="A47" s="16" t="s">
        <v>40</v>
      </c>
      <c r="B47" s="18" t="s">
        <v>15</v>
      </c>
      <c r="C47" s="25">
        <v>15</v>
      </c>
      <c r="D47" s="25">
        <v>5517</v>
      </c>
      <c r="E47" s="25">
        <v>359762</v>
      </c>
      <c r="F47" s="25">
        <v>45773</v>
      </c>
      <c r="G47" s="25">
        <v>29175</v>
      </c>
      <c r="H47" s="25">
        <v>2829</v>
      </c>
      <c r="I47" s="21">
        <v>7071</v>
      </c>
      <c r="J47" s="21">
        <v>3603</v>
      </c>
    </row>
    <row r="48" spans="1:10" ht="15.75" customHeight="1">
      <c r="A48" s="16" t="s">
        <v>41</v>
      </c>
      <c r="B48" s="18" t="s">
        <v>15</v>
      </c>
      <c r="C48" s="18" t="s">
        <v>15</v>
      </c>
      <c r="D48" s="18" t="s">
        <v>15</v>
      </c>
      <c r="E48" s="18" t="s">
        <v>15</v>
      </c>
      <c r="F48" s="25">
        <v>273390</v>
      </c>
      <c r="G48" s="25">
        <v>1016580</v>
      </c>
      <c r="H48" s="25">
        <v>1403632</v>
      </c>
      <c r="I48" s="21">
        <v>507436</v>
      </c>
      <c r="J48" s="21">
        <v>1289979</v>
      </c>
    </row>
    <row r="49" spans="1:10" ht="15.75" customHeight="1">
      <c r="A49" s="16" t="s">
        <v>76</v>
      </c>
      <c r="B49" s="18" t="s">
        <v>15</v>
      </c>
      <c r="C49" s="18" t="s">
        <v>15</v>
      </c>
      <c r="D49" s="18" t="s">
        <v>15</v>
      </c>
      <c r="E49" s="18" t="s">
        <v>15</v>
      </c>
      <c r="F49" s="18" t="s">
        <v>15</v>
      </c>
      <c r="G49" s="18" t="s">
        <v>15</v>
      </c>
      <c r="H49" s="18" t="s">
        <v>15</v>
      </c>
      <c r="I49" s="21">
        <v>26366</v>
      </c>
      <c r="J49" s="21">
        <v>111284</v>
      </c>
    </row>
    <row r="50" spans="1:10" ht="15.75" customHeight="1">
      <c r="A50" s="16" t="s">
        <v>42</v>
      </c>
      <c r="B50" s="18" t="s">
        <v>15</v>
      </c>
      <c r="C50" s="18" t="s">
        <v>15</v>
      </c>
      <c r="D50" s="18" t="s">
        <v>15</v>
      </c>
      <c r="E50" s="25">
        <v>362054</v>
      </c>
      <c r="F50" s="18" t="s">
        <v>15</v>
      </c>
      <c r="G50" s="18" t="s">
        <v>15</v>
      </c>
      <c r="H50" s="25">
        <v>152175</v>
      </c>
      <c r="I50" s="21">
        <v>215407</v>
      </c>
      <c r="J50" s="21">
        <v>348325</v>
      </c>
    </row>
    <row r="51" spans="1:10" ht="15.75" customHeight="1">
      <c r="A51" s="16" t="s">
        <v>43</v>
      </c>
      <c r="B51" s="25">
        <v>4777472</v>
      </c>
      <c r="C51" s="25">
        <v>3938359</v>
      </c>
      <c r="D51" s="25">
        <v>797090</v>
      </c>
      <c r="E51" s="25">
        <v>10051142</v>
      </c>
      <c r="F51" s="25">
        <v>14394930</v>
      </c>
      <c r="G51" s="25">
        <v>13931321</v>
      </c>
      <c r="H51" s="25">
        <v>15684332</v>
      </c>
      <c r="I51" s="21">
        <v>13226406</v>
      </c>
      <c r="J51" s="21">
        <v>14765005</v>
      </c>
    </row>
    <row r="52" spans="1:10" ht="15.75" customHeight="1">
      <c r="A52" s="16" t="s">
        <v>44</v>
      </c>
      <c r="B52" s="18">
        <v>991371</v>
      </c>
      <c r="C52" s="25">
        <v>1598273</v>
      </c>
      <c r="D52" s="25">
        <v>484525</v>
      </c>
      <c r="E52" s="25">
        <v>9786347</v>
      </c>
      <c r="F52" s="25">
        <v>12585241</v>
      </c>
      <c r="G52" s="25">
        <v>15007242</v>
      </c>
      <c r="H52" s="25">
        <v>30582293</v>
      </c>
      <c r="I52" s="21">
        <v>14553644</v>
      </c>
      <c r="J52" s="21">
        <v>22033842</v>
      </c>
    </row>
    <row r="53" spans="1:10" ht="15.75" customHeight="1">
      <c r="A53" s="16" t="s">
        <v>45</v>
      </c>
      <c r="B53" s="18">
        <v>12512</v>
      </c>
      <c r="C53" s="18" t="s">
        <v>15</v>
      </c>
      <c r="D53" s="18" t="s">
        <v>15</v>
      </c>
      <c r="E53" s="18" t="s">
        <v>15</v>
      </c>
      <c r="F53" s="25">
        <v>3020</v>
      </c>
      <c r="G53" s="18" t="s">
        <v>15</v>
      </c>
      <c r="H53" s="18" t="s">
        <v>15</v>
      </c>
      <c r="I53" s="21">
        <v>28950</v>
      </c>
      <c r="J53" s="18" t="s">
        <v>15</v>
      </c>
    </row>
    <row r="54" spans="1:10" ht="15.75" customHeight="1">
      <c r="A54" s="16" t="s">
        <v>46</v>
      </c>
      <c r="B54" s="25">
        <v>477708</v>
      </c>
      <c r="C54" s="25">
        <v>929633</v>
      </c>
      <c r="D54" s="25">
        <v>30053</v>
      </c>
      <c r="E54" s="25">
        <v>82093</v>
      </c>
      <c r="F54" s="25">
        <v>49822</v>
      </c>
      <c r="G54" s="25">
        <v>115541</v>
      </c>
      <c r="H54" s="25">
        <v>76148</v>
      </c>
      <c r="I54" s="21">
        <v>19477</v>
      </c>
      <c r="J54" s="21">
        <v>133286</v>
      </c>
    </row>
    <row r="55" spans="1:10" ht="15.75" customHeight="1">
      <c r="A55" s="16" t="s">
        <v>47</v>
      </c>
      <c r="B55" s="25">
        <v>456945</v>
      </c>
      <c r="C55" s="25">
        <v>1104946</v>
      </c>
      <c r="D55" s="25">
        <v>64162</v>
      </c>
      <c r="E55" s="25">
        <v>225181</v>
      </c>
      <c r="F55" s="25">
        <v>1613645</v>
      </c>
      <c r="G55" s="25">
        <v>160324</v>
      </c>
      <c r="H55" s="25">
        <v>112318</v>
      </c>
      <c r="I55" s="21">
        <v>300736</v>
      </c>
      <c r="J55" s="21">
        <v>515349</v>
      </c>
    </row>
    <row r="56" spans="1:10" ht="15.75" customHeight="1">
      <c r="A56" s="16" t="s">
        <v>77</v>
      </c>
      <c r="B56" s="18" t="s">
        <v>15</v>
      </c>
      <c r="C56" s="18" t="s">
        <v>15</v>
      </c>
      <c r="D56" s="18" t="s">
        <v>15</v>
      </c>
      <c r="E56" s="18" t="s">
        <v>15</v>
      </c>
      <c r="F56" s="18" t="s">
        <v>15</v>
      </c>
      <c r="G56" s="18" t="s">
        <v>15</v>
      </c>
      <c r="H56" s="18" t="s">
        <v>15</v>
      </c>
      <c r="I56" s="21">
        <v>1668955</v>
      </c>
      <c r="J56" s="21">
        <v>1624718</v>
      </c>
    </row>
    <row r="57" spans="1:10" ht="15.75" customHeight="1">
      <c r="A57" s="16" t="s">
        <v>48</v>
      </c>
      <c r="B57" s="18" t="s">
        <v>15</v>
      </c>
      <c r="C57" s="18" t="s">
        <v>15</v>
      </c>
      <c r="D57" s="18" t="s">
        <v>15</v>
      </c>
      <c r="E57" s="18" t="s">
        <v>15</v>
      </c>
      <c r="F57" s="25">
        <v>4725</v>
      </c>
      <c r="G57" s="18" t="s">
        <v>15</v>
      </c>
      <c r="H57" s="18" t="s">
        <v>15</v>
      </c>
      <c r="I57" s="18" t="s">
        <v>15</v>
      </c>
      <c r="J57" s="21">
        <v>217</v>
      </c>
    </row>
    <row r="58" spans="1:10" ht="15.75" customHeight="1">
      <c r="A58" s="16" t="s">
        <v>49</v>
      </c>
      <c r="B58" s="18">
        <v>18141</v>
      </c>
      <c r="C58" s="25">
        <v>142605</v>
      </c>
      <c r="D58" s="25">
        <v>424378</v>
      </c>
      <c r="E58" s="25">
        <v>116338</v>
      </c>
      <c r="F58" s="25">
        <v>230296</v>
      </c>
      <c r="G58" s="25">
        <v>545152</v>
      </c>
      <c r="H58" s="25">
        <v>273037</v>
      </c>
      <c r="I58" s="21">
        <v>556045</v>
      </c>
      <c r="J58" s="21">
        <v>1549726</v>
      </c>
    </row>
    <row r="59" spans="1:10" ht="15.75" customHeight="1">
      <c r="A59" s="16" t="s">
        <v>78</v>
      </c>
      <c r="B59" s="18" t="s">
        <v>15</v>
      </c>
      <c r="C59" s="18" t="s">
        <v>15</v>
      </c>
      <c r="D59" s="18" t="s">
        <v>15</v>
      </c>
      <c r="E59" s="18" t="s">
        <v>15</v>
      </c>
      <c r="F59" s="18" t="s">
        <v>15</v>
      </c>
      <c r="G59" s="18" t="s">
        <v>15</v>
      </c>
      <c r="H59" s="18" t="s">
        <v>15</v>
      </c>
      <c r="I59" s="21">
        <v>198846</v>
      </c>
      <c r="J59" s="21">
        <v>228608</v>
      </c>
    </row>
    <row r="60" spans="1:10" ht="15.75" customHeight="1">
      <c r="A60" s="16" t="s">
        <v>50</v>
      </c>
      <c r="B60" s="18" t="s">
        <v>15</v>
      </c>
      <c r="C60" s="18" t="s">
        <v>15</v>
      </c>
      <c r="D60" s="25">
        <v>8640</v>
      </c>
      <c r="E60" s="25">
        <v>38860</v>
      </c>
      <c r="F60" s="25">
        <v>77533</v>
      </c>
      <c r="G60" s="25">
        <v>1679</v>
      </c>
      <c r="H60" s="25">
        <v>592011</v>
      </c>
      <c r="I60" s="21">
        <v>275039</v>
      </c>
      <c r="J60" s="21">
        <v>114809</v>
      </c>
    </row>
    <row r="61" spans="1:10" ht="15.75" customHeight="1">
      <c r="A61" s="16" t="s">
        <v>79</v>
      </c>
      <c r="B61" s="18">
        <v>6369</v>
      </c>
      <c r="C61" s="25">
        <v>5601</v>
      </c>
      <c r="D61" s="25">
        <v>85161</v>
      </c>
      <c r="E61" s="25">
        <v>110789</v>
      </c>
      <c r="F61" s="25">
        <v>95809</v>
      </c>
      <c r="G61" s="25">
        <v>26493</v>
      </c>
      <c r="H61" s="25">
        <v>17055</v>
      </c>
      <c r="I61" s="21">
        <v>36409</v>
      </c>
      <c r="J61" s="21">
        <v>5337</v>
      </c>
    </row>
    <row r="62" spans="1:10" ht="15.75" customHeight="1">
      <c r="A62" s="16" t="s">
        <v>51</v>
      </c>
      <c r="B62" s="18" t="s">
        <v>15</v>
      </c>
      <c r="C62" s="18" t="s">
        <v>15</v>
      </c>
      <c r="D62" s="18" t="s">
        <v>15</v>
      </c>
      <c r="E62" s="25">
        <v>10120</v>
      </c>
      <c r="F62" s="18" t="s">
        <v>15</v>
      </c>
      <c r="G62" s="25">
        <v>37285</v>
      </c>
      <c r="H62" s="18" t="s">
        <v>15</v>
      </c>
      <c r="I62" s="18" t="s">
        <v>15</v>
      </c>
      <c r="J62" s="18" t="s">
        <v>15</v>
      </c>
    </row>
    <row r="63" spans="1:10" ht="15.75" customHeight="1">
      <c r="A63" s="16" t="s">
        <v>52</v>
      </c>
      <c r="B63" s="25">
        <v>594567</v>
      </c>
      <c r="C63" s="25">
        <v>793730</v>
      </c>
      <c r="D63" s="25">
        <v>3919509</v>
      </c>
      <c r="E63" s="25">
        <v>4063365</v>
      </c>
      <c r="F63" s="25">
        <v>5318628</v>
      </c>
      <c r="G63" s="25">
        <v>4096171</v>
      </c>
      <c r="H63" s="25">
        <v>2898387</v>
      </c>
      <c r="I63" s="21">
        <v>5715130</v>
      </c>
      <c r="J63" s="21">
        <v>3255204</v>
      </c>
    </row>
    <row r="64" spans="1:10" ht="15.75" customHeight="1">
      <c r="A64" s="16" t="s">
        <v>80</v>
      </c>
      <c r="B64" s="18" t="s">
        <v>15</v>
      </c>
      <c r="C64" s="18" t="s">
        <v>15</v>
      </c>
      <c r="D64" s="18" t="s">
        <v>15</v>
      </c>
      <c r="E64" s="18" t="s">
        <v>15</v>
      </c>
      <c r="F64" s="18" t="s">
        <v>15</v>
      </c>
      <c r="G64" s="18" t="s">
        <v>15</v>
      </c>
      <c r="H64" s="18" t="s">
        <v>15</v>
      </c>
      <c r="I64" s="21">
        <v>71567</v>
      </c>
      <c r="J64" s="21">
        <v>78692</v>
      </c>
    </row>
    <row r="65" spans="1:11" ht="15.75" customHeight="1">
      <c r="A65" s="16" t="s">
        <v>81</v>
      </c>
      <c r="B65" s="18" t="s">
        <v>15</v>
      </c>
      <c r="C65" s="18" t="s">
        <v>15</v>
      </c>
      <c r="D65" s="18" t="s">
        <v>15</v>
      </c>
      <c r="E65" s="18" t="s">
        <v>15</v>
      </c>
      <c r="F65" s="18" t="s">
        <v>15</v>
      </c>
      <c r="G65" s="18" t="s">
        <v>15</v>
      </c>
      <c r="H65" s="18" t="s">
        <v>15</v>
      </c>
      <c r="I65" s="21">
        <v>772585</v>
      </c>
      <c r="J65" s="21">
        <v>1385233</v>
      </c>
    </row>
    <row r="66" spans="1:11" ht="15.75" customHeight="1">
      <c r="A66" s="16" t="s">
        <v>82</v>
      </c>
      <c r="B66" s="18" t="s">
        <v>15</v>
      </c>
      <c r="C66" s="18" t="s">
        <v>15</v>
      </c>
      <c r="D66" s="18" t="s">
        <v>15</v>
      </c>
      <c r="E66" s="18" t="s">
        <v>15</v>
      </c>
      <c r="F66" s="18" t="s">
        <v>15</v>
      </c>
      <c r="G66" s="18" t="s">
        <v>15</v>
      </c>
      <c r="H66" s="18" t="s">
        <v>15</v>
      </c>
      <c r="I66" s="18" t="s">
        <v>15</v>
      </c>
      <c r="J66" s="21">
        <v>100048</v>
      </c>
    </row>
    <row r="67" spans="1:11" ht="15.75" customHeight="1">
      <c r="A67" s="26" t="s">
        <v>53</v>
      </c>
      <c r="B67" s="25">
        <v>145664</v>
      </c>
      <c r="C67" s="25">
        <v>74929</v>
      </c>
      <c r="D67" s="18" t="s">
        <v>15</v>
      </c>
      <c r="E67" s="25">
        <v>142099</v>
      </c>
      <c r="F67" s="25">
        <v>641261</v>
      </c>
      <c r="G67" s="25">
        <v>1230158</v>
      </c>
      <c r="H67" s="25">
        <v>1461755</v>
      </c>
      <c r="I67" s="21">
        <v>1034336</v>
      </c>
      <c r="J67" s="21">
        <v>1098155</v>
      </c>
    </row>
    <row r="68" spans="1:11" ht="15.75" customHeight="1">
      <c r="A68" s="16" t="s">
        <v>83</v>
      </c>
      <c r="B68" s="18" t="s">
        <v>15</v>
      </c>
      <c r="C68" s="18" t="s">
        <v>15</v>
      </c>
      <c r="D68" s="18" t="s">
        <v>15</v>
      </c>
      <c r="E68" s="18" t="s">
        <v>15</v>
      </c>
      <c r="F68" s="18" t="s">
        <v>15</v>
      </c>
      <c r="G68" s="18" t="s">
        <v>15</v>
      </c>
      <c r="H68" s="18" t="s">
        <v>15</v>
      </c>
      <c r="I68" s="21">
        <v>1066902</v>
      </c>
      <c r="J68" s="21">
        <v>3138682</v>
      </c>
    </row>
    <row r="69" spans="1:11" ht="15.75" customHeight="1">
      <c r="A69" s="16" t="s">
        <v>84</v>
      </c>
      <c r="B69" s="18" t="s">
        <v>15</v>
      </c>
      <c r="C69" s="18" t="s">
        <v>15</v>
      </c>
      <c r="D69" s="18" t="s">
        <v>15</v>
      </c>
      <c r="E69" s="18" t="s">
        <v>15</v>
      </c>
      <c r="F69" s="18" t="s">
        <v>15</v>
      </c>
      <c r="G69" s="18" t="s">
        <v>15</v>
      </c>
      <c r="H69" s="18" t="s">
        <v>15</v>
      </c>
      <c r="I69" s="21">
        <v>359369</v>
      </c>
      <c r="J69" s="21">
        <v>445030</v>
      </c>
    </row>
    <row r="70" spans="1:11" ht="15.75" customHeight="1">
      <c r="A70" s="16" t="s">
        <v>85</v>
      </c>
      <c r="B70" s="18" t="s">
        <v>15</v>
      </c>
      <c r="C70" s="18" t="s">
        <v>15</v>
      </c>
      <c r="D70" s="18" t="s">
        <v>15</v>
      </c>
      <c r="E70" s="18" t="s">
        <v>15</v>
      </c>
      <c r="F70" s="18" t="s">
        <v>15</v>
      </c>
      <c r="G70" s="18" t="s">
        <v>15</v>
      </c>
      <c r="H70" s="18" t="s">
        <v>15</v>
      </c>
      <c r="I70" s="21">
        <v>124793</v>
      </c>
      <c r="J70" s="21">
        <v>130903</v>
      </c>
    </row>
    <row r="71" spans="1:11" ht="15.75" customHeight="1">
      <c r="A71" s="16" t="s">
        <v>86</v>
      </c>
      <c r="B71" s="18" t="s">
        <v>15</v>
      </c>
      <c r="C71" s="18" t="s">
        <v>15</v>
      </c>
      <c r="D71" s="18" t="s">
        <v>15</v>
      </c>
      <c r="E71" s="18" t="s">
        <v>15</v>
      </c>
      <c r="F71" s="18" t="s">
        <v>15</v>
      </c>
      <c r="G71" s="18" t="s">
        <v>15</v>
      </c>
      <c r="H71" s="18" t="s">
        <v>15</v>
      </c>
      <c r="I71" s="21">
        <v>144861</v>
      </c>
      <c r="J71" s="21">
        <v>237278</v>
      </c>
    </row>
    <row r="72" spans="1:11" ht="15.75" customHeight="1">
      <c r="A72" s="16" t="s">
        <v>87</v>
      </c>
      <c r="B72" s="18" t="s">
        <v>15</v>
      </c>
      <c r="C72" s="18" t="s">
        <v>15</v>
      </c>
      <c r="D72" s="18" t="s">
        <v>15</v>
      </c>
      <c r="E72" s="18" t="s">
        <v>15</v>
      </c>
      <c r="F72" s="18" t="s">
        <v>15</v>
      </c>
      <c r="G72" s="18" t="s">
        <v>15</v>
      </c>
      <c r="H72" s="18" t="s">
        <v>15</v>
      </c>
      <c r="I72" s="21">
        <v>2409973</v>
      </c>
      <c r="J72" s="21">
        <v>1244233</v>
      </c>
    </row>
    <row r="73" spans="1:11" ht="15.75" customHeight="1">
      <c r="A73" s="16" t="s">
        <v>54</v>
      </c>
      <c r="B73" s="25">
        <v>11091871</v>
      </c>
      <c r="C73" s="18" t="s">
        <v>15</v>
      </c>
      <c r="D73" s="25">
        <v>45972</v>
      </c>
      <c r="E73" s="25">
        <v>410850</v>
      </c>
      <c r="F73" s="25">
        <v>615706</v>
      </c>
      <c r="G73" s="25">
        <v>797649</v>
      </c>
      <c r="H73" s="25">
        <v>1014124</v>
      </c>
      <c r="I73" s="21">
        <v>1272239</v>
      </c>
      <c r="J73" s="21">
        <v>2158576</v>
      </c>
    </row>
    <row r="74" spans="1:11" ht="15.75" customHeight="1">
      <c r="A74" s="16" t="s">
        <v>55</v>
      </c>
      <c r="B74" s="25">
        <f>24544+46020+490+107552+282412+115154+16174+32934+99492</f>
        <v>724772</v>
      </c>
      <c r="C74" s="25">
        <f>353900+2000+154523+78070+1200+28992+22529+55530+218484+10243101+355303+17000+23450+22146+19190+21850+28265+58290</f>
        <v>11703823</v>
      </c>
      <c r="D74" s="25">
        <f>782+1330+28+2643+30+9426+34700+37211+197+366923+599+2715+55+1086+5565</f>
        <v>463290</v>
      </c>
      <c r="E74" s="25">
        <v>7079517</v>
      </c>
      <c r="F74" s="25">
        <f>16643+10401+61756+173248+120339+61026+427469+25149+23537+241+79513+265979+19035+271507+62897+602077+119008+35921+43053+21369+1184915+92912+121430+505638+41469+51772+792305</f>
        <v>5230609</v>
      </c>
      <c r="G74" s="25">
        <f>23493+5433+225372+221952+221572+111473+239876+59829+8894+116359+67085+28886+23557+38839+1015298+283036+53481+86310+1303139+21329+777642+115839+46759+82545+2629105</f>
        <v>7807103</v>
      </c>
      <c r="H74" s="25">
        <f>127874+389945+169596+146231+286363+203446+306049+112849+64378+640083+98111+199+12115+82566+431583+58026+102210+6000000+907909+164881+154251+242047+1571556+94756+722448+358113+249743+29141+210028+54545+771048+2297638</f>
        <v>17059728</v>
      </c>
      <c r="I74" s="21">
        <v>1192677</v>
      </c>
      <c r="J74" s="21">
        <f>188333+568624+305732+1554310</f>
        <v>2616999</v>
      </c>
    </row>
    <row r="75" spans="1:11" ht="15.75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7"/>
      <c r="K76" s="7"/>
    </row>
    <row r="77" spans="1:11" ht="15.75" customHeight="1">
      <c r="A77" s="34" t="s">
        <v>56</v>
      </c>
      <c r="B77" s="33"/>
      <c r="C77" s="42"/>
      <c r="D77" s="42"/>
      <c r="E77" s="43"/>
      <c r="F77" s="43"/>
      <c r="G77" s="42"/>
      <c r="H77" s="42"/>
      <c r="I77" s="42"/>
      <c r="J77" s="7"/>
      <c r="K77" s="7"/>
    </row>
    <row r="78" spans="1:11" ht="15.75" customHeight="1">
      <c r="A78" s="34"/>
      <c r="B78" s="33"/>
      <c r="C78" s="42"/>
      <c r="D78" s="42"/>
      <c r="E78" s="43"/>
      <c r="F78" s="43"/>
      <c r="G78" s="42"/>
      <c r="H78" s="42"/>
      <c r="I78" s="42"/>
      <c r="J78" s="7"/>
      <c r="K78" s="7"/>
    </row>
    <row r="79" spans="1:11" ht="15.75" customHeight="1"/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J996"/>
  <sheetViews>
    <sheetView showGridLines="0" workbookViewId="0"/>
  </sheetViews>
  <sheetFormatPr baseColWidth="10" defaultColWidth="14.42578125" defaultRowHeight="15" customHeight="1"/>
  <cols>
    <col min="1" max="1" width="10" customWidth="1"/>
    <col min="2" max="2" width="12.7109375" customWidth="1"/>
    <col min="3" max="10" width="10.7109375" customWidth="1"/>
    <col min="11" max="22" width="10" customWidth="1"/>
  </cols>
  <sheetData>
    <row r="1" spans="1:9">
      <c r="A1" s="5" t="s">
        <v>88</v>
      </c>
      <c r="B1" s="8"/>
      <c r="C1" s="7"/>
      <c r="D1" s="7"/>
    </row>
    <row r="2" spans="1:9">
      <c r="A2" s="36"/>
      <c r="B2" s="8"/>
      <c r="C2" s="7"/>
      <c r="D2" s="7"/>
    </row>
    <row r="3" spans="1:9" ht="15.75" customHeight="1">
      <c r="A3" s="9" t="s">
        <v>7</v>
      </c>
      <c r="B3" s="10">
        <v>2009</v>
      </c>
      <c r="C3" s="10">
        <v>2010</v>
      </c>
      <c r="D3" s="44">
        <v>2011</v>
      </c>
      <c r="E3" s="44">
        <v>2012</v>
      </c>
      <c r="F3" s="44">
        <v>2013</v>
      </c>
      <c r="G3" s="44">
        <v>2014</v>
      </c>
      <c r="H3" s="44">
        <v>2015</v>
      </c>
      <c r="I3" s="10">
        <v>2016</v>
      </c>
    </row>
    <row r="4" spans="1:9" ht="15.75" customHeight="1">
      <c r="A4" s="12"/>
      <c r="B4" s="33"/>
      <c r="C4" s="33"/>
      <c r="D4" s="34"/>
      <c r="E4" s="34"/>
      <c r="F4" s="34"/>
      <c r="G4" s="34"/>
      <c r="H4" s="34"/>
      <c r="I4" s="33"/>
    </row>
    <row r="5" spans="1:9" ht="15.75" customHeight="1">
      <c r="A5" s="45"/>
      <c r="B5" s="38">
        <v>388883817.36000013</v>
      </c>
      <c r="C5" s="38">
        <v>387857212.98999983</v>
      </c>
      <c r="D5" s="38">
        <v>466863140.50000024</v>
      </c>
      <c r="E5" s="38">
        <v>419142977.61000001</v>
      </c>
      <c r="F5" s="38">
        <v>169543255.96000001</v>
      </c>
      <c r="G5" s="38">
        <v>130079400.38</v>
      </c>
      <c r="H5" s="38">
        <v>145866093.07999998</v>
      </c>
      <c r="I5" s="38">
        <v>159928474</v>
      </c>
    </row>
    <row r="6" spans="1:9">
      <c r="A6" s="33" t="s">
        <v>89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</row>
    <row r="7" spans="1:9">
      <c r="A7" s="16" t="s">
        <v>62</v>
      </c>
      <c r="B7" s="21">
        <v>642883.03</v>
      </c>
      <c r="C7" s="21">
        <v>1038360.6799999999</v>
      </c>
      <c r="D7" s="21">
        <v>656124.79</v>
      </c>
      <c r="E7" s="21">
        <v>1659983.67</v>
      </c>
      <c r="F7" s="21">
        <v>836242.26</v>
      </c>
      <c r="G7" s="21">
        <v>1640508.71</v>
      </c>
      <c r="H7" s="21">
        <v>1513713.21</v>
      </c>
      <c r="I7" s="21">
        <v>20539</v>
      </c>
    </row>
    <row r="8" spans="1:9">
      <c r="A8" s="16" t="s">
        <v>18</v>
      </c>
      <c r="B8" s="21">
        <v>169493.4</v>
      </c>
      <c r="C8" s="21">
        <v>359589.23</v>
      </c>
      <c r="D8" s="21">
        <v>136788.56</v>
      </c>
      <c r="E8" s="18" t="s">
        <v>15</v>
      </c>
      <c r="F8" s="21">
        <v>73979.45</v>
      </c>
      <c r="G8" s="21">
        <v>74012.960000000006</v>
      </c>
      <c r="H8" s="18" t="s">
        <v>15</v>
      </c>
      <c r="I8" s="18" t="s">
        <v>15</v>
      </c>
    </row>
    <row r="9" spans="1:9">
      <c r="A9" s="46" t="s">
        <v>19</v>
      </c>
      <c r="B9" s="21">
        <v>108573691.58</v>
      </c>
      <c r="C9" s="21">
        <v>26544301.22000001</v>
      </c>
      <c r="D9" s="21">
        <v>60055447.750000007</v>
      </c>
      <c r="E9" s="21">
        <v>62159371.780000001</v>
      </c>
      <c r="F9" s="21">
        <v>13026416.969999999</v>
      </c>
      <c r="G9" s="21">
        <v>20432414.170000002</v>
      </c>
      <c r="H9" s="21">
        <v>11752307.25</v>
      </c>
      <c r="I9" s="21">
        <v>8447020</v>
      </c>
    </row>
    <row r="10" spans="1:9">
      <c r="A10" s="46" t="s">
        <v>20</v>
      </c>
      <c r="B10" s="21">
        <v>4968661.9000000004</v>
      </c>
      <c r="C10" s="21">
        <v>3652176.83</v>
      </c>
      <c r="D10" s="21">
        <v>4414077.1400000006</v>
      </c>
      <c r="E10" s="21">
        <v>1239666.51</v>
      </c>
      <c r="F10" s="21">
        <v>2475548.16</v>
      </c>
      <c r="G10" s="21">
        <v>5497396.1500000004</v>
      </c>
      <c r="H10" s="21">
        <v>4932197.1899999995</v>
      </c>
      <c r="I10" s="21">
        <v>3203418</v>
      </c>
    </row>
    <row r="11" spans="1:9">
      <c r="A11" s="46" t="s">
        <v>21</v>
      </c>
      <c r="B11" s="18" t="s">
        <v>15</v>
      </c>
      <c r="C11" s="21">
        <v>96287</v>
      </c>
      <c r="D11" s="21">
        <v>44149.630000000005</v>
      </c>
      <c r="E11" s="18" t="s">
        <v>15</v>
      </c>
      <c r="F11" s="18" t="s">
        <v>15</v>
      </c>
      <c r="G11" s="21">
        <v>448376.19</v>
      </c>
      <c r="H11" s="21">
        <v>77257.75</v>
      </c>
      <c r="I11" s="18" t="s">
        <v>15</v>
      </c>
    </row>
    <row r="12" spans="1:9">
      <c r="A12" s="46" t="s">
        <v>23</v>
      </c>
      <c r="B12" s="21">
        <v>136634805.63000003</v>
      </c>
      <c r="C12" s="21">
        <v>216323522.39999995</v>
      </c>
      <c r="D12" s="21">
        <v>280780853.55000007</v>
      </c>
      <c r="E12" s="21">
        <v>213968051.87000003</v>
      </c>
      <c r="F12" s="21">
        <v>80387370.439999998</v>
      </c>
      <c r="G12" s="21">
        <v>1890601.81</v>
      </c>
      <c r="H12" s="21">
        <v>3113482.1900000004</v>
      </c>
      <c r="I12" s="21">
        <v>2206779</v>
      </c>
    </row>
    <row r="13" spans="1:9">
      <c r="A13" s="46" t="s">
        <v>64</v>
      </c>
      <c r="B13" s="21">
        <v>479753.36</v>
      </c>
      <c r="C13" s="21">
        <v>657821.12</v>
      </c>
      <c r="D13" s="21">
        <v>345129.48</v>
      </c>
      <c r="E13" s="21">
        <v>53450.909999999996</v>
      </c>
      <c r="F13" s="21">
        <v>103275.33</v>
      </c>
      <c r="G13" s="21">
        <v>53773.110000000008</v>
      </c>
      <c r="H13" s="21">
        <v>228300.65999999997</v>
      </c>
      <c r="I13" s="21">
        <v>238161</v>
      </c>
    </row>
    <row r="14" spans="1:9">
      <c r="A14" s="46" t="s">
        <v>25</v>
      </c>
      <c r="B14" s="21">
        <v>26265988.160000004</v>
      </c>
      <c r="C14" s="21">
        <v>39827772.88000001</v>
      </c>
      <c r="D14" s="21">
        <v>15747158.529999999</v>
      </c>
      <c r="E14" s="21">
        <v>10661992.02</v>
      </c>
      <c r="F14" s="21">
        <v>14874762.260000002</v>
      </c>
      <c r="G14" s="21">
        <v>26173840.720000006</v>
      </c>
      <c r="H14" s="21">
        <v>26246451.699999999</v>
      </c>
      <c r="I14" s="21">
        <v>70949751</v>
      </c>
    </row>
    <row r="15" spans="1:9">
      <c r="A15" s="46" t="s">
        <v>27</v>
      </c>
      <c r="B15" s="21">
        <v>140306.55999999997</v>
      </c>
      <c r="C15" s="21">
        <v>109092.49999999999</v>
      </c>
      <c r="D15" s="21">
        <v>149728.01999999999</v>
      </c>
      <c r="E15" s="21">
        <v>396548.63</v>
      </c>
      <c r="F15" s="21">
        <v>102802.84999999998</v>
      </c>
      <c r="G15" s="21">
        <v>149851.97999999998</v>
      </c>
      <c r="H15" s="21">
        <v>55725</v>
      </c>
      <c r="I15" s="21">
        <v>342019</v>
      </c>
    </row>
    <row r="16" spans="1:9" ht="15.75" customHeight="1">
      <c r="A16" s="46" t="s">
        <v>32</v>
      </c>
      <c r="B16" s="21">
        <v>4791779.1000000006</v>
      </c>
      <c r="C16" s="21">
        <v>7244670.6399999997</v>
      </c>
      <c r="D16" s="21">
        <v>3603459.7300000004</v>
      </c>
      <c r="E16" s="21">
        <v>1371656.8900000001</v>
      </c>
      <c r="F16" s="21">
        <v>1083873.26</v>
      </c>
      <c r="G16" s="21">
        <v>29652.23</v>
      </c>
      <c r="H16" s="21">
        <v>144242.73000000001</v>
      </c>
      <c r="I16" s="21">
        <v>640496</v>
      </c>
    </row>
    <row r="17" spans="1:9" ht="15.75" customHeight="1">
      <c r="A17" s="46" t="s">
        <v>33</v>
      </c>
      <c r="B17" s="21">
        <v>213929.95</v>
      </c>
      <c r="C17" s="21">
        <v>161927.63</v>
      </c>
      <c r="D17" s="18" t="s">
        <v>15</v>
      </c>
      <c r="E17" s="21">
        <v>100790.27</v>
      </c>
      <c r="F17" s="18" t="s">
        <v>15</v>
      </c>
      <c r="G17" s="21">
        <v>589640.37</v>
      </c>
      <c r="H17" s="18" t="s">
        <v>15</v>
      </c>
      <c r="I17" s="18" t="s">
        <v>15</v>
      </c>
    </row>
    <row r="18" spans="1:9" ht="15.75" customHeight="1">
      <c r="A18" s="47" t="s">
        <v>90</v>
      </c>
      <c r="B18" s="21"/>
      <c r="C18" s="18"/>
      <c r="D18" s="21"/>
      <c r="E18" s="18"/>
      <c r="F18" s="18"/>
      <c r="G18" s="18"/>
      <c r="H18" s="18"/>
      <c r="I18" s="18">
        <f>I12+I20</f>
        <v>2265252</v>
      </c>
    </row>
    <row r="19" spans="1:9" ht="15.75" customHeight="1">
      <c r="A19" s="46" t="s">
        <v>66</v>
      </c>
      <c r="B19" s="21">
        <v>39226.799999999996</v>
      </c>
      <c r="C19" s="18" t="s">
        <v>15</v>
      </c>
      <c r="D19" s="21">
        <v>36461.01</v>
      </c>
      <c r="E19" s="18" t="s">
        <v>15</v>
      </c>
      <c r="F19" s="18" t="s">
        <v>15</v>
      </c>
      <c r="G19" s="18" t="s">
        <v>15</v>
      </c>
      <c r="H19" s="18" t="s">
        <v>15</v>
      </c>
      <c r="I19" s="18" t="s">
        <v>15</v>
      </c>
    </row>
    <row r="20" spans="1:9" ht="15.75" customHeight="1">
      <c r="A20" s="46" t="s">
        <v>91</v>
      </c>
      <c r="B20" s="21">
        <v>61829.22</v>
      </c>
      <c r="C20" s="21">
        <v>336239.26999999996</v>
      </c>
      <c r="D20" s="21">
        <v>567944.15000000014</v>
      </c>
      <c r="E20" s="21">
        <v>272290.94999999995</v>
      </c>
      <c r="F20" s="21">
        <v>409495.08999999997</v>
      </c>
      <c r="G20" s="21">
        <v>241610.78</v>
      </c>
      <c r="H20" s="21">
        <v>195888.61999999997</v>
      </c>
      <c r="I20" s="21">
        <v>58473</v>
      </c>
    </row>
    <row r="21" spans="1:9" ht="15.75" customHeight="1">
      <c r="A21" s="46" t="s">
        <v>70</v>
      </c>
      <c r="B21" s="21">
        <v>5055048.24</v>
      </c>
      <c r="C21" s="21">
        <v>461879.29</v>
      </c>
      <c r="D21" s="21">
        <v>293122.86</v>
      </c>
      <c r="E21" s="21">
        <v>376299.09</v>
      </c>
      <c r="F21" s="21">
        <v>393147.70999999996</v>
      </c>
      <c r="G21" s="21">
        <v>427475.74999999994</v>
      </c>
      <c r="H21" s="21">
        <v>1333241.72</v>
      </c>
      <c r="I21" s="21">
        <v>1953254</v>
      </c>
    </row>
    <row r="22" spans="1:9" ht="15.75" customHeight="1">
      <c r="A22" s="46" t="s">
        <v>36</v>
      </c>
      <c r="B22" s="21">
        <v>6829785.5</v>
      </c>
      <c r="C22" s="21">
        <v>6931952.6900000004</v>
      </c>
      <c r="D22" s="21">
        <v>7610016.2800000012</v>
      </c>
      <c r="E22" s="21">
        <v>4416340.8800000008</v>
      </c>
      <c r="F22" s="21">
        <v>5212048.8599999994</v>
      </c>
      <c r="G22" s="21">
        <v>5812557.0799999991</v>
      </c>
      <c r="H22" s="21">
        <v>6708040.9800000014</v>
      </c>
      <c r="I22" s="21">
        <v>5203497</v>
      </c>
    </row>
    <row r="23" spans="1:9" ht="15.75" customHeight="1">
      <c r="A23" s="46" t="s">
        <v>37</v>
      </c>
      <c r="B23" s="21">
        <v>1730860.5900000003</v>
      </c>
      <c r="C23" s="21">
        <v>80820.540000000008</v>
      </c>
      <c r="D23" s="21">
        <v>116673.72</v>
      </c>
      <c r="E23" s="21">
        <v>52504.89</v>
      </c>
      <c r="F23" s="18" t="s">
        <v>15</v>
      </c>
      <c r="G23" s="21">
        <v>642986.85</v>
      </c>
      <c r="H23" s="21">
        <v>493999.59</v>
      </c>
      <c r="I23" s="18" t="s">
        <v>15</v>
      </c>
    </row>
    <row r="24" spans="1:9" ht="15.75" customHeight="1">
      <c r="A24" s="46" t="s">
        <v>71</v>
      </c>
      <c r="B24" s="21">
        <v>338.34</v>
      </c>
      <c r="C24" s="21">
        <v>1192</v>
      </c>
      <c r="D24" s="21">
        <v>239492.8</v>
      </c>
      <c r="E24" s="21">
        <v>199819.71</v>
      </c>
      <c r="F24" s="21">
        <v>90110</v>
      </c>
      <c r="G24" s="21">
        <v>17039.88</v>
      </c>
      <c r="H24" s="21">
        <v>11590.1</v>
      </c>
      <c r="I24" s="18" t="s">
        <v>15</v>
      </c>
    </row>
    <row r="25" spans="1:9" ht="15.75" customHeight="1">
      <c r="A25" s="46" t="s">
        <v>92</v>
      </c>
      <c r="B25" s="18" t="s">
        <v>15</v>
      </c>
      <c r="C25" s="21">
        <v>17020</v>
      </c>
      <c r="D25" s="18" t="s">
        <v>15</v>
      </c>
      <c r="E25" s="18" t="s">
        <v>15</v>
      </c>
      <c r="F25" s="18" t="s">
        <v>15</v>
      </c>
      <c r="G25" s="18" t="s">
        <v>15</v>
      </c>
      <c r="H25" s="18" t="s">
        <v>15</v>
      </c>
      <c r="I25" s="21">
        <v>85630</v>
      </c>
    </row>
    <row r="26" spans="1:9" ht="15.75" customHeight="1">
      <c r="A26" s="46" t="s">
        <v>72</v>
      </c>
      <c r="B26" s="21">
        <v>40280.42</v>
      </c>
      <c r="C26" s="21">
        <v>43020.25</v>
      </c>
      <c r="D26" s="21">
        <v>348800.75</v>
      </c>
      <c r="E26" s="21">
        <v>745070.6</v>
      </c>
      <c r="F26" s="21">
        <v>116417.65</v>
      </c>
      <c r="G26" s="18" t="s">
        <v>15</v>
      </c>
      <c r="H26" s="21">
        <v>133730</v>
      </c>
      <c r="I26" s="18" t="s">
        <v>15</v>
      </c>
    </row>
    <row r="27" spans="1:9" ht="15.75" customHeight="1">
      <c r="A27" s="46" t="s">
        <v>38</v>
      </c>
      <c r="B27" s="21">
        <v>35860986.670000002</v>
      </c>
      <c r="C27" s="21">
        <v>29770939.880000006</v>
      </c>
      <c r="D27" s="21">
        <v>21695219.59</v>
      </c>
      <c r="E27" s="21">
        <v>22332875.539999999</v>
      </c>
      <c r="F27" s="21">
        <v>13934894.589999998</v>
      </c>
      <c r="G27" s="21">
        <v>14072897.07</v>
      </c>
      <c r="H27" s="21">
        <v>25410651.360000007</v>
      </c>
      <c r="I27" s="21">
        <v>16585240</v>
      </c>
    </row>
    <row r="28" spans="1:9" ht="15.75" customHeight="1">
      <c r="A28" s="46" t="s">
        <v>73</v>
      </c>
      <c r="B28" s="21">
        <v>484713.91</v>
      </c>
      <c r="C28" s="21">
        <v>70933.05</v>
      </c>
      <c r="D28" s="18" t="s">
        <v>15</v>
      </c>
      <c r="E28" s="21">
        <v>1661080.98</v>
      </c>
      <c r="F28" s="21">
        <v>276258.15999999997</v>
      </c>
      <c r="G28" s="18" t="s">
        <v>15</v>
      </c>
      <c r="H28" s="21">
        <v>1509109.5899999999</v>
      </c>
      <c r="I28" s="18" t="s">
        <v>15</v>
      </c>
    </row>
    <row r="29" spans="1:9" ht="15.75" customHeight="1">
      <c r="A29" s="46" t="s">
        <v>93</v>
      </c>
      <c r="B29" s="21">
        <v>170752.34</v>
      </c>
      <c r="C29" s="18" t="s">
        <v>15</v>
      </c>
      <c r="D29" s="18" t="s">
        <v>15</v>
      </c>
      <c r="E29" s="21">
        <v>294180.76</v>
      </c>
      <c r="F29" s="21">
        <v>98848.43</v>
      </c>
      <c r="G29" s="21">
        <v>71013.600000000006</v>
      </c>
      <c r="H29" s="18" t="s">
        <v>15</v>
      </c>
      <c r="I29" s="18" t="s">
        <v>15</v>
      </c>
    </row>
    <row r="30" spans="1:9" ht="15.75" customHeight="1">
      <c r="A30" s="46" t="s">
        <v>94</v>
      </c>
      <c r="B30" s="18" t="s">
        <v>15</v>
      </c>
      <c r="C30" s="18" t="s">
        <v>15</v>
      </c>
      <c r="D30" s="21">
        <v>314189.24</v>
      </c>
      <c r="E30" s="21">
        <v>493938</v>
      </c>
      <c r="F30" s="21">
        <v>251306.5</v>
      </c>
      <c r="G30" s="21">
        <v>241702.17</v>
      </c>
      <c r="H30" s="21">
        <v>257656.65</v>
      </c>
      <c r="I30" s="21">
        <v>658265</v>
      </c>
    </row>
    <row r="31" spans="1:9" ht="15.75" customHeight="1">
      <c r="A31" s="46" t="s">
        <v>39</v>
      </c>
      <c r="B31" s="21">
        <v>1434282.2999999998</v>
      </c>
      <c r="C31" s="21">
        <v>837100</v>
      </c>
      <c r="D31" s="21">
        <v>1070347.02</v>
      </c>
      <c r="E31" s="21">
        <v>637569.6</v>
      </c>
      <c r="F31" s="21">
        <v>973173.6</v>
      </c>
      <c r="G31" s="21">
        <v>725489.85</v>
      </c>
      <c r="H31" s="21">
        <v>2783248.75</v>
      </c>
      <c r="I31" s="21">
        <v>13373179</v>
      </c>
    </row>
    <row r="32" spans="1:9" ht="15.75" customHeight="1">
      <c r="A32" s="46" t="s">
        <v>95</v>
      </c>
      <c r="B32" s="18" t="s">
        <v>15</v>
      </c>
      <c r="C32" s="18" t="s">
        <v>15</v>
      </c>
      <c r="D32" s="18" t="s">
        <v>15</v>
      </c>
      <c r="E32" s="18" t="s">
        <v>15</v>
      </c>
      <c r="F32" s="18" t="s">
        <v>15</v>
      </c>
      <c r="G32" s="18" t="s">
        <v>15</v>
      </c>
      <c r="H32" s="18" t="s">
        <v>15</v>
      </c>
      <c r="I32" s="18" t="s">
        <v>15</v>
      </c>
    </row>
    <row r="33" spans="1:9" ht="15.75" customHeight="1">
      <c r="A33" s="46" t="s">
        <v>75</v>
      </c>
      <c r="B33" s="21">
        <v>96340</v>
      </c>
      <c r="C33" s="21">
        <v>249725</v>
      </c>
      <c r="D33" s="21">
        <v>907254.15999999992</v>
      </c>
      <c r="E33" s="21">
        <v>2352117.15</v>
      </c>
      <c r="F33" s="21">
        <v>317242.8</v>
      </c>
      <c r="G33" s="21">
        <v>3864398.38</v>
      </c>
      <c r="H33" s="21">
        <v>5867636.5999999996</v>
      </c>
      <c r="I33" s="21">
        <v>23542</v>
      </c>
    </row>
    <row r="34" spans="1:9" ht="15.75" customHeight="1">
      <c r="A34" s="46" t="s">
        <v>40</v>
      </c>
      <c r="B34" s="21">
        <v>794025.91999999993</v>
      </c>
      <c r="C34" s="21">
        <v>973371.19</v>
      </c>
      <c r="D34" s="21">
        <v>2781646.6</v>
      </c>
      <c r="E34" s="21">
        <v>5771555.1799999997</v>
      </c>
      <c r="F34" s="21">
        <v>2629702.0100000002</v>
      </c>
      <c r="G34" s="21">
        <v>4428650.59</v>
      </c>
      <c r="H34" s="21">
        <v>2955462.9699999997</v>
      </c>
      <c r="I34" s="21">
        <v>1412436</v>
      </c>
    </row>
    <row r="35" spans="1:9" ht="15.75" customHeight="1">
      <c r="A35" s="46" t="s">
        <v>96</v>
      </c>
      <c r="B35" s="18" t="s">
        <v>15</v>
      </c>
      <c r="C35" s="18" t="s">
        <v>15</v>
      </c>
      <c r="D35" s="18" t="s">
        <v>15</v>
      </c>
      <c r="E35" s="18" t="s">
        <v>15</v>
      </c>
      <c r="F35" s="18" t="s">
        <v>15</v>
      </c>
      <c r="G35" s="18" t="s">
        <v>15</v>
      </c>
      <c r="H35" s="18" t="s">
        <v>15</v>
      </c>
      <c r="I35" s="18" t="s">
        <v>15</v>
      </c>
    </row>
    <row r="36" spans="1:9" ht="15.75" customHeight="1">
      <c r="A36" s="46" t="s">
        <v>41</v>
      </c>
      <c r="B36" s="21">
        <v>120913.87</v>
      </c>
      <c r="C36" s="21">
        <v>131124.6</v>
      </c>
      <c r="D36" s="18" t="s">
        <v>15</v>
      </c>
      <c r="E36" s="21">
        <v>213403.19</v>
      </c>
      <c r="F36" s="18" t="s">
        <v>15</v>
      </c>
      <c r="G36" s="18" t="s">
        <v>15</v>
      </c>
      <c r="H36" s="21">
        <v>190187.89</v>
      </c>
      <c r="I36" s="18" t="s">
        <v>15</v>
      </c>
    </row>
    <row r="37" spans="1:9" ht="15.75" customHeight="1">
      <c r="A37" s="46" t="s">
        <v>76</v>
      </c>
      <c r="B37" s="21">
        <v>193829.15000000002</v>
      </c>
      <c r="C37" s="21">
        <v>118891.4</v>
      </c>
      <c r="D37" s="21">
        <v>381854.37</v>
      </c>
      <c r="E37" s="18" t="s">
        <v>15</v>
      </c>
      <c r="F37" s="21">
        <v>18372.939999999999</v>
      </c>
      <c r="G37" s="18" t="s">
        <v>15</v>
      </c>
      <c r="H37" s="21">
        <v>48603.880000000005</v>
      </c>
      <c r="I37" s="21">
        <v>39555</v>
      </c>
    </row>
    <row r="38" spans="1:9" ht="15.75" customHeight="1">
      <c r="A38" s="46" t="s">
        <v>42</v>
      </c>
      <c r="B38" s="21">
        <v>342802.25</v>
      </c>
      <c r="C38" s="21">
        <v>531686.07000000007</v>
      </c>
      <c r="D38" s="21">
        <v>802625.61999999988</v>
      </c>
      <c r="E38" s="21">
        <v>434230.91</v>
      </c>
      <c r="F38" s="21">
        <v>384490.68</v>
      </c>
      <c r="G38" s="18" t="s">
        <v>15</v>
      </c>
      <c r="H38" s="18" t="s">
        <v>15</v>
      </c>
      <c r="I38" s="18" t="s">
        <v>15</v>
      </c>
    </row>
    <row r="39" spans="1:9" ht="15.75" customHeight="1">
      <c r="A39" s="46" t="s">
        <v>43</v>
      </c>
      <c r="B39" s="21">
        <v>10151562.709999999</v>
      </c>
      <c r="C39" s="21">
        <v>6659553.6399999997</v>
      </c>
      <c r="D39" s="21">
        <v>8816339.8399999999</v>
      </c>
      <c r="E39" s="21">
        <v>11199581.760000002</v>
      </c>
      <c r="F39" s="21">
        <v>4187815.4499999993</v>
      </c>
      <c r="G39" s="21">
        <v>6760194.2299999986</v>
      </c>
      <c r="H39" s="21">
        <v>5055239.4899999984</v>
      </c>
      <c r="I39" s="21">
        <v>3677330</v>
      </c>
    </row>
    <row r="40" spans="1:9" ht="15.75" customHeight="1">
      <c r="A40" s="46" t="s">
        <v>44</v>
      </c>
      <c r="B40" s="21">
        <v>20180009.449999996</v>
      </c>
      <c r="C40" s="21">
        <v>23056095.980000008</v>
      </c>
      <c r="D40" s="21">
        <v>26713114.290000003</v>
      </c>
      <c r="E40" s="21">
        <v>18600385.549999993</v>
      </c>
      <c r="F40" s="21">
        <v>12629819.200000001</v>
      </c>
      <c r="G40" s="21">
        <v>16627404.77</v>
      </c>
      <c r="H40" s="21">
        <v>20414999.439999994</v>
      </c>
      <c r="I40" s="21">
        <v>5585067</v>
      </c>
    </row>
    <row r="41" spans="1:9" ht="15.75" customHeight="1">
      <c r="A41" s="46" t="s">
        <v>45</v>
      </c>
      <c r="B41" s="18" t="s">
        <v>15</v>
      </c>
      <c r="C41" s="18" t="s">
        <v>15</v>
      </c>
      <c r="D41" s="18" t="s">
        <v>15</v>
      </c>
      <c r="E41" s="21">
        <v>116181.78</v>
      </c>
      <c r="F41" s="18" t="s">
        <v>15</v>
      </c>
      <c r="G41" s="21">
        <v>492.16</v>
      </c>
      <c r="H41" s="21">
        <v>6634.95</v>
      </c>
      <c r="I41" s="21">
        <v>23016</v>
      </c>
    </row>
    <row r="42" spans="1:9" ht="15.75" customHeight="1">
      <c r="A42" s="46" t="s">
        <v>46</v>
      </c>
      <c r="B42" s="21">
        <v>209440.66999999998</v>
      </c>
      <c r="C42" s="21">
        <v>1087624.27</v>
      </c>
      <c r="D42" s="21">
        <v>973425.86</v>
      </c>
      <c r="E42" s="21">
        <v>436633.80000000005</v>
      </c>
      <c r="F42" s="21">
        <v>249587.97</v>
      </c>
      <c r="G42" s="21">
        <v>134408.74</v>
      </c>
      <c r="H42" s="18" t="s">
        <v>15</v>
      </c>
      <c r="I42" s="18" t="s">
        <v>15</v>
      </c>
    </row>
    <row r="43" spans="1:9" ht="15.75" customHeight="1">
      <c r="A43" s="46" t="s">
        <v>97</v>
      </c>
      <c r="B43" s="21">
        <v>56244.54</v>
      </c>
      <c r="C43" s="18" t="s">
        <v>15</v>
      </c>
      <c r="D43" s="21">
        <v>40442.68</v>
      </c>
      <c r="E43" s="21">
        <v>78160</v>
      </c>
      <c r="F43" s="18" t="s">
        <v>15</v>
      </c>
      <c r="G43" s="18" t="s">
        <v>15</v>
      </c>
      <c r="H43" s="21">
        <v>3500000</v>
      </c>
      <c r="I43" s="21">
        <v>20000</v>
      </c>
    </row>
    <row r="44" spans="1:9" ht="15.75" customHeight="1">
      <c r="A44" s="46" t="s">
        <v>47</v>
      </c>
      <c r="B44" s="21">
        <v>232088.47999999998</v>
      </c>
      <c r="C44" s="21">
        <v>142840.93000000002</v>
      </c>
      <c r="D44" s="21">
        <v>165031.88999999996</v>
      </c>
      <c r="E44" s="21">
        <v>18203.53</v>
      </c>
      <c r="F44" s="21">
        <v>42939.020000000004</v>
      </c>
      <c r="G44" s="21">
        <v>166722.68</v>
      </c>
      <c r="H44" s="21">
        <v>4098.6000000000004</v>
      </c>
      <c r="I44" s="18" t="s">
        <v>15</v>
      </c>
    </row>
    <row r="45" spans="1:9" ht="15.75" customHeight="1">
      <c r="A45" s="46" t="s">
        <v>77</v>
      </c>
      <c r="B45" s="21">
        <v>1429007.16</v>
      </c>
      <c r="C45" s="21">
        <v>777359.55999999994</v>
      </c>
      <c r="D45" s="21">
        <v>5371682.9899999993</v>
      </c>
      <c r="E45" s="21">
        <v>3653890.5500000007</v>
      </c>
      <c r="F45" s="21">
        <v>2948879.02</v>
      </c>
      <c r="G45" s="21">
        <v>2132248.7199999997</v>
      </c>
      <c r="H45" s="21">
        <v>1291632.67</v>
      </c>
      <c r="I45" s="21">
        <v>3242625</v>
      </c>
    </row>
    <row r="46" spans="1:9" ht="15.75" customHeight="1">
      <c r="A46" s="46" t="s">
        <v>48</v>
      </c>
      <c r="B46" s="21">
        <v>37509.35</v>
      </c>
      <c r="C46" s="18" t="s">
        <v>15</v>
      </c>
      <c r="D46" s="21">
        <v>459320.7</v>
      </c>
      <c r="E46" s="21">
        <v>1591797.1700000002</v>
      </c>
      <c r="F46" s="21">
        <v>986652.7</v>
      </c>
      <c r="G46" s="21">
        <v>1563013.6099999999</v>
      </c>
      <c r="H46" s="21">
        <v>2006773.1300000004</v>
      </c>
      <c r="I46" s="21">
        <v>4142486</v>
      </c>
    </row>
    <row r="47" spans="1:9" ht="15.75" customHeight="1">
      <c r="A47" s="46" t="s">
        <v>49</v>
      </c>
      <c r="B47" s="21">
        <v>724589.41</v>
      </c>
      <c r="C47" s="21">
        <v>469603.52999999997</v>
      </c>
      <c r="D47" s="21">
        <v>1793627.9100000001</v>
      </c>
      <c r="E47" s="21">
        <v>1495883.32</v>
      </c>
      <c r="F47" s="21">
        <v>563205.6</v>
      </c>
      <c r="G47" s="21">
        <v>1154831.8700000001</v>
      </c>
      <c r="H47" s="21">
        <v>11476850.98</v>
      </c>
      <c r="I47" s="21">
        <v>9076086</v>
      </c>
    </row>
    <row r="48" spans="1:9" ht="15.75" customHeight="1">
      <c r="A48" s="46" t="s">
        <v>78</v>
      </c>
      <c r="B48" s="21">
        <v>67912.950000000012</v>
      </c>
      <c r="C48" s="21">
        <v>120019.28</v>
      </c>
      <c r="D48" s="18" t="s">
        <v>15</v>
      </c>
      <c r="E48" s="18" t="s">
        <v>15</v>
      </c>
      <c r="F48" s="21">
        <v>35499.599999999999</v>
      </c>
      <c r="G48" s="21">
        <v>69401.78</v>
      </c>
      <c r="H48" s="21">
        <v>34963.199999999997</v>
      </c>
      <c r="I48" s="21">
        <v>110407</v>
      </c>
    </row>
    <row r="49" spans="1:9" ht="15.75" customHeight="1">
      <c r="A49" s="16" t="s">
        <v>50</v>
      </c>
      <c r="B49" s="21">
        <v>28762.82</v>
      </c>
      <c r="C49" s="18" t="s">
        <v>15</v>
      </c>
      <c r="D49" s="21">
        <v>290753.36</v>
      </c>
      <c r="E49" s="21">
        <v>278955.63</v>
      </c>
      <c r="F49" s="21">
        <v>493214.81000000006</v>
      </c>
      <c r="G49" s="21">
        <v>534954.51</v>
      </c>
      <c r="H49" s="21">
        <v>117739.57999999999</v>
      </c>
      <c r="I49" s="21">
        <v>43832</v>
      </c>
    </row>
    <row r="50" spans="1:9" ht="15.75" customHeight="1">
      <c r="A50" s="16" t="s">
        <v>79</v>
      </c>
      <c r="B50" s="21">
        <v>8529.9</v>
      </c>
      <c r="C50" s="18" t="s">
        <v>15</v>
      </c>
      <c r="D50" s="18" t="s">
        <v>15</v>
      </c>
      <c r="E50" s="18" t="s">
        <v>15</v>
      </c>
      <c r="F50" s="18" t="s">
        <v>15</v>
      </c>
      <c r="G50" s="18" t="s">
        <v>15</v>
      </c>
      <c r="H50" s="18" t="s">
        <v>15</v>
      </c>
      <c r="I50" s="18" t="s">
        <v>15</v>
      </c>
    </row>
    <row r="51" spans="1:9" ht="15.75" customHeight="1">
      <c r="A51" s="16" t="s">
        <v>51</v>
      </c>
      <c r="B51" s="18" t="s">
        <v>15</v>
      </c>
      <c r="C51" s="18" t="s">
        <v>15</v>
      </c>
      <c r="D51" s="18" t="s">
        <v>15</v>
      </c>
      <c r="E51" s="18" t="s">
        <v>15</v>
      </c>
      <c r="F51" s="18" t="s">
        <v>15</v>
      </c>
      <c r="G51" s="21">
        <v>1044744.7</v>
      </c>
      <c r="H51" s="18" t="s">
        <v>15</v>
      </c>
      <c r="I51" s="21">
        <v>42152</v>
      </c>
    </row>
    <row r="52" spans="1:9" ht="15.75" customHeight="1">
      <c r="A52" s="16" t="s">
        <v>52</v>
      </c>
      <c r="B52" s="21">
        <v>5685975.2400000002</v>
      </c>
      <c r="C52" s="21">
        <v>2006647.82</v>
      </c>
      <c r="D52" s="21">
        <v>1496432.54</v>
      </c>
      <c r="E52" s="21">
        <v>872791.64</v>
      </c>
      <c r="F52" s="21">
        <v>1500283.75</v>
      </c>
      <c r="G52" s="21">
        <v>727881.38</v>
      </c>
      <c r="H52" s="21">
        <v>12473.25</v>
      </c>
      <c r="I52" s="21">
        <v>1092494</v>
      </c>
    </row>
    <row r="53" spans="1:9" ht="15.75" customHeight="1">
      <c r="A53" s="16" t="s">
        <v>80</v>
      </c>
      <c r="B53" s="18" t="s">
        <v>15</v>
      </c>
      <c r="C53" s="21">
        <v>137729.5</v>
      </c>
      <c r="D53" s="21">
        <v>58263.99</v>
      </c>
      <c r="E53" s="21">
        <v>73360.320000000007</v>
      </c>
      <c r="F53" s="18" t="s">
        <v>15</v>
      </c>
      <c r="G53" s="21">
        <v>141661.27000000002</v>
      </c>
      <c r="H53" s="21">
        <v>64891.8</v>
      </c>
      <c r="I53" s="21">
        <v>91432</v>
      </c>
    </row>
    <row r="54" spans="1:9" ht="15.75" customHeight="1">
      <c r="A54" s="16" t="s">
        <v>81</v>
      </c>
      <c r="B54" s="21">
        <v>3107336.0099999988</v>
      </c>
      <c r="C54" s="21">
        <v>608060.07000000007</v>
      </c>
      <c r="D54" s="21">
        <v>1788562.55</v>
      </c>
      <c r="E54" s="21">
        <v>1294275.71</v>
      </c>
      <c r="F54" s="21">
        <v>858024.5199999999</v>
      </c>
      <c r="G54" s="21">
        <v>1025326.7000000002</v>
      </c>
      <c r="H54" s="21">
        <v>409800.52999999997</v>
      </c>
      <c r="I54" s="21">
        <v>286042</v>
      </c>
    </row>
    <row r="55" spans="1:9" ht="15.75" customHeight="1">
      <c r="A55" s="16" t="s">
        <v>82</v>
      </c>
      <c r="B55" s="21">
        <v>235051.18000000002</v>
      </c>
      <c r="C55" s="18" t="s">
        <v>15</v>
      </c>
      <c r="D55" s="21">
        <v>27776.559999999998</v>
      </c>
      <c r="E55" s="21">
        <v>108982.97</v>
      </c>
      <c r="F55" s="21">
        <v>19315.580000000002</v>
      </c>
      <c r="G55" s="21">
        <v>46341.93</v>
      </c>
      <c r="H55" s="18" t="s">
        <v>15</v>
      </c>
      <c r="I55" s="18" t="s">
        <v>15</v>
      </c>
    </row>
    <row r="56" spans="1:9" ht="15.75" customHeight="1">
      <c r="A56" s="16" t="s">
        <v>98</v>
      </c>
      <c r="B56" s="21">
        <v>2359320.77</v>
      </c>
      <c r="C56" s="21">
        <v>3412982.38</v>
      </c>
      <c r="D56" s="21">
        <v>4905949.26</v>
      </c>
      <c r="E56" s="21">
        <v>5378996.4300000006</v>
      </c>
      <c r="F56" s="21">
        <v>2326393.0299999989</v>
      </c>
      <c r="G56" s="21">
        <v>4830626.21</v>
      </c>
      <c r="H56" s="21">
        <v>1337901.2899999998</v>
      </c>
      <c r="I56" s="21">
        <v>3918533</v>
      </c>
    </row>
    <row r="57" spans="1:9" ht="15.75" customHeight="1">
      <c r="A57" s="16" t="s">
        <v>83</v>
      </c>
      <c r="B57" s="21">
        <v>2468343.34</v>
      </c>
      <c r="C57" s="21">
        <v>7697200.5499999989</v>
      </c>
      <c r="D57" s="21">
        <v>4598124.1500000004</v>
      </c>
      <c r="E57" s="21">
        <v>5756553.54</v>
      </c>
      <c r="F57" s="21">
        <v>2307393.29</v>
      </c>
      <c r="G57" s="21">
        <v>1429770.7400000002</v>
      </c>
      <c r="H57" s="21">
        <v>449247.26</v>
      </c>
      <c r="I57" s="21">
        <v>327008</v>
      </c>
    </row>
    <row r="58" spans="1:9" ht="15.75" customHeight="1">
      <c r="A58" s="16" t="s">
        <v>84</v>
      </c>
      <c r="B58" s="21">
        <v>217246.19999999998</v>
      </c>
      <c r="C58" s="21">
        <v>281160.51</v>
      </c>
      <c r="D58" s="21">
        <v>843147.73999999987</v>
      </c>
      <c r="E58" s="21">
        <v>52509.39</v>
      </c>
      <c r="F58" s="18" t="s">
        <v>15</v>
      </c>
      <c r="G58" s="18" t="s">
        <v>15</v>
      </c>
      <c r="H58" s="18" t="s">
        <v>15</v>
      </c>
      <c r="I58" s="21">
        <v>144066</v>
      </c>
    </row>
    <row r="59" spans="1:9" ht="15.75" customHeight="1">
      <c r="A59" s="16" t="s">
        <v>85</v>
      </c>
      <c r="B59" s="21">
        <v>138132.09</v>
      </c>
      <c r="C59" s="21">
        <v>65933.81</v>
      </c>
      <c r="D59" s="21">
        <v>236936.01</v>
      </c>
      <c r="E59" s="21">
        <v>99584.709999999992</v>
      </c>
      <c r="F59" s="18" t="s">
        <v>15</v>
      </c>
      <c r="G59" s="18" t="s">
        <v>15</v>
      </c>
      <c r="H59" s="18" t="s">
        <v>15</v>
      </c>
      <c r="I59" s="18" t="s">
        <v>15</v>
      </c>
    </row>
    <row r="60" spans="1:9" ht="15.75" customHeight="1">
      <c r="A60" s="16" t="s">
        <v>99</v>
      </c>
      <c r="B60" s="18" t="s">
        <v>15</v>
      </c>
      <c r="C60" s="21">
        <v>90125.93</v>
      </c>
      <c r="D60" s="21">
        <v>77410.66</v>
      </c>
      <c r="E60" s="21">
        <v>191279.68</v>
      </c>
      <c r="F60" s="21">
        <v>78809.69</v>
      </c>
      <c r="G60" s="21">
        <v>477076.27999999997</v>
      </c>
      <c r="H60" s="21">
        <v>81019.009999999995</v>
      </c>
      <c r="I60" s="21">
        <v>303981</v>
      </c>
    </row>
    <row r="61" spans="1:9" ht="15.75" customHeight="1">
      <c r="A61" s="16" t="s">
        <v>86</v>
      </c>
      <c r="B61" s="18" t="s">
        <v>15</v>
      </c>
      <c r="C61" s="18" t="s">
        <v>15</v>
      </c>
      <c r="D61" s="21">
        <v>132259.43</v>
      </c>
      <c r="E61" s="21">
        <v>72003.02</v>
      </c>
      <c r="F61" s="18" t="s">
        <v>15</v>
      </c>
      <c r="G61" s="18" t="s">
        <v>15</v>
      </c>
      <c r="H61" s="18" t="s">
        <v>15</v>
      </c>
      <c r="I61" s="21">
        <v>69125</v>
      </c>
    </row>
    <row r="62" spans="1:9" ht="15.75" customHeight="1">
      <c r="A62" s="16" t="s">
        <v>100</v>
      </c>
      <c r="B62" s="21">
        <v>631652.29</v>
      </c>
      <c r="C62" s="21">
        <v>1382800.52</v>
      </c>
      <c r="D62" s="21">
        <v>1993700.54</v>
      </c>
      <c r="E62" s="21">
        <v>1699725.7899999998</v>
      </c>
      <c r="F62" s="21">
        <v>396500.16</v>
      </c>
      <c r="G62" s="21">
        <v>957344.05</v>
      </c>
      <c r="H62" s="21">
        <v>545222.41</v>
      </c>
      <c r="I62" s="21">
        <v>602620</v>
      </c>
    </row>
    <row r="63" spans="1:9" ht="15.75" customHeight="1">
      <c r="A63" s="16" t="s">
        <v>87</v>
      </c>
      <c r="B63" s="21">
        <v>1066403.01</v>
      </c>
      <c r="C63" s="21">
        <v>1138337.6499999999</v>
      </c>
      <c r="D63" s="21">
        <v>1328727.43</v>
      </c>
      <c r="E63" s="21">
        <v>741631.36</v>
      </c>
      <c r="F63" s="21">
        <v>97779.38</v>
      </c>
      <c r="G63" s="21">
        <v>1134176.9000000001</v>
      </c>
      <c r="H63" s="21">
        <v>1964274.1199999999</v>
      </c>
      <c r="I63" s="21">
        <v>396468</v>
      </c>
    </row>
    <row r="64" spans="1:9" ht="15.75" customHeight="1">
      <c r="A64" s="16" t="s">
        <v>54</v>
      </c>
      <c r="B64" s="21">
        <v>2408609</v>
      </c>
      <c r="C64" s="21">
        <v>864774.1100000001</v>
      </c>
      <c r="D64" s="21">
        <v>789893.91999999993</v>
      </c>
      <c r="E64" s="21">
        <v>1547026.8499999999</v>
      </c>
      <c r="F64" s="21">
        <v>382452.56999999995</v>
      </c>
      <c r="G64" s="18" t="s">
        <v>15</v>
      </c>
      <c r="H64" s="18" t="s">
        <v>15</v>
      </c>
      <c r="I64" s="18" t="s">
        <v>15</v>
      </c>
    </row>
    <row r="65" spans="1:10" ht="15.75" customHeight="1">
      <c r="A65" s="16" t="s">
        <v>55</v>
      </c>
      <c r="B65" s="21">
        <f>388883817.6-387581035</f>
        <v>1302782.6000000238</v>
      </c>
      <c r="C65" s="21">
        <v>1286945.5899999996</v>
      </c>
      <c r="D65" s="21">
        <v>863650.84999999986</v>
      </c>
      <c r="E65" s="21">
        <v>31919793.129999999</v>
      </c>
      <c r="F65" s="21">
        <v>1368910.62</v>
      </c>
      <c r="G65" s="21">
        <v>1594886.75</v>
      </c>
      <c r="H65" s="21">
        <v>1129604.99</v>
      </c>
      <c r="I65" s="21">
        <v>1292449</v>
      </c>
    </row>
    <row r="66" spans="1:10" ht="15.75" customHeight="1">
      <c r="A66" s="48"/>
      <c r="B66" s="48"/>
      <c r="C66" s="48"/>
      <c r="D66" s="48"/>
      <c r="E66" s="48"/>
      <c r="F66" s="48"/>
      <c r="G66" s="48"/>
      <c r="H66" s="48"/>
      <c r="I66" s="48"/>
    </row>
    <row r="67" spans="1:10" ht="15.75" customHeight="1">
      <c r="A67" s="34"/>
      <c r="B67" s="34"/>
      <c r="C67" s="34"/>
      <c r="D67" s="34"/>
      <c r="E67" s="34"/>
      <c r="F67" s="34"/>
      <c r="G67" s="34"/>
      <c r="H67" s="34"/>
      <c r="I67" s="34"/>
    </row>
    <row r="68" spans="1:10" ht="15.75" customHeight="1">
      <c r="A68" s="34" t="s">
        <v>56</v>
      </c>
      <c r="B68" s="33"/>
      <c r="C68" s="34"/>
      <c r="D68" s="34"/>
      <c r="E68" s="34"/>
      <c r="F68" s="34"/>
      <c r="G68" s="34"/>
      <c r="H68" s="34"/>
      <c r="I68" s="34"/>
      <c r="J68" s="34"/>
    </row>
    <row r="69" spans="1:10" ht="15.75" customHeight="1">
      <c r="A69" s="34"/>
      <c r="B69" s="33"/>
      <c r="C69" s="34"/>
      <c r="D69" s="34"/>
      <c r="E69" s="34"/>
      <c r="F69" s="34"/>
      <c r="G69" s="34"/>
      <c r="H69" s="34"/>
      <c r="I69" s="34"/>
      <c r="J69" s="34"/>
    </row>
    <row r="70" spans="1:10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</row>
    <row r="71" spans="1:10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</row>
    <row r="72" spans="1:10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</row>
    <row r="73" spans="1:10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</row>
    <row r="74" spans="1:10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</row>
    <row r="75" spans="1:10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</row>
    <row r="76" spans="1:10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</row>
    <row r="77" spans="1:10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</row>
    <row r="78" spans="1:10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</row>
    <row r="79" spans="1:10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</row>
    <row r="80" spans="1:10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</row>
    <row r="81" spans="1:10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</row>
    <row r="82" spans="1:10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</row>
    <row r="83" spans="1:10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</row>
    <row r="84" spans="1:10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</row>
    <row r="85" spans="1:10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</row>
    <row r="86" spans="1:10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</row>
    <row r="87" spans="1:10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</row>
    <row r="88" spans="1:10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</row>
    <row r="89" spans="1:10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</row>
    <row r="90" spans="1:10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</row>
    <row r="91" spans="1:10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</row>
    <row r="92" spans="1:10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</row>
    <row r="93" spans="1:10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</row>
    <row r="94" spans="1:10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</row>
    <row r="95" spans="1:10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</row>
    <row r="96" spans="1:10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</row>
    <row r="97" spans="1:10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</row>
    <row r="98" spans="1:10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</row>
    <row r="99" spans="1:10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</row>
    <row r="100" spans="1:10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</row>
    <row r="101" spans="1:10" ht="15.75" customHeight="1"/>
    <row r="102" spans="1:10" ht="15.75" customHeight="1"/>
    <row r="103" spans="1:10" ht="15.75" customHeight="1"/>
    <row r="104" spans="1:10" ht="15.75" customHeight="1"/>
    <row r="105" spans="1:10" ht="15.75" customHeight="1"/>
    <row r="106" spans="1:10" ht="15.75" customHeight="1"/>
    <row r="107" spans="1:10" ht="15.75" customHeight="1"/>
    <row r="108" spans="1:10" ht="15.75" customHeight="1"/>
    <row r="109" spans="1:10" ht="15.75" customHeight="1"/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997"/>
  <sheetViews>
    <sheetView showGridLines="0" tabSelected="1" workbookViewId="0"/>
  </sheetViews>
  <sheetFormatPr baseColWidth="10" defaultColWidth="14.42578125" defaultRowHeight="15" customHeight="1"/>
  <sheetData>
    <row r="1" spans="1:9">
      <c r="A1" s="1" t="s">
        <v>101</v>
      </c>
      <c r="B1" s="8"/>
      <c r="C1" s="7"/>
      <c r="D1" s="7"/>
      <c r="H1" s="49"/>
      <c r="I1" s="50"/>
    </row>
    <row r="2" spans="1:9">
      <c r="A2" s="36"/>
      <c r="B2" s="8"/>
      <c r="C2" s="7"/>
      <c r="D2" s="7"/>
      <c r="H2" s="49"/>
      <c r="I2" s="50"/>
    </row>
    <row r="3" spans="1:9">
      <c r="A3" s="9" t="s">
        <v>7</v>
      </c>
      <c r="B3" s="10">
        <v>2017</v>
      </c>
      <c r="C3" s="10">
        <v>2018</v>
      </c>
      <c r="D3" s="44">
        <v>2019</v>
      </c>
      <c r="E3" s="44">
        <v>2020</v>
      </c>
      <c r="F3" s="44">
        <v>2021</v>
      </c>
      <c r="G3" s="44">
        <v>2022</v>
      </c>
      <c r="H3" s="51"/>
      <c r="I3" s="52"/>
    </row>
    <row r="4" spans="1:9">
      <c r="A4" s="12"/>
      <c r="B4" s="33"/>
      <c r="C4" s="33"/>
      <c r="D4" s="34"/>
      <c r="E4" s="53"/>
      <c r="H4" s="49"/>
      <c r="I4" s="50"/>
    </row>
    <row r="5" spans="1:9">
      <c r="A5" s="45"/>
      <c r="B5" s="54">
        <v>156305101.59999999</v>
      </c>
      <c r="C5" s="54">
        <v>311503284.86000001</v>
      </c>
      <c r="D5" s="54">
        <v>360238647.30000001</v>
      </c>
      <c r="E5" s="54">
        <v>235309473.59999999</v>
      </c>
      <c r="F5" s="54">
        <v>370987157.10000002</v>
      </c>
      <c r="G5" s="55">
        <v>451764239.5</v>
      </c>
      <c r="H5" s="49"/>
      <c r="I5" s="50"/>
    </row>
    <row r="6" spans="1:9">
      <c r="A6" s="26" t="s">
        <v>102</v>
      </c>
      <c r="B6" s="56">
        <v>283375.5</v>
      </c>
      <c r="C6" s="56">
        <v>2006769.35</v>
      </c>
      <c r="D6" s="56">
        <v>453785.76</v>
      </c>
      <c r="E6" s="56">
        <v>826009.59999999998</v>
      </c>
      <c r="F6" s="57">
        <v>702631.36</v>
      </c>
      <c r="G6" s="56">
        <v>411643.76</v>
      </c>
      <c r="H6" s="58"/>
      <c r="I6" s="59"/>
    </row>
    <row r="7" spans="1:9">
      <c r="A7" s="26" t="s">
        <v>87</v>
      </c>
      <c r="B7" s="56">
        <v>1122405.81</v>
      </c>
      <c r="C7" s="56">
        <v>1538593.36</v>
      </c>
      <c r="D7" s="56">
        <v>667172.35</v>
      </c>
      <c r="E7" s="56">
        <v>3757573.05</v>
      </c>
      <c r="F7" s="56">
        <v>4948351.3</v>
      </c>
      <c r="G7" s="56">
        <v>2381396.96</v>
      </c>
      <c r="H7" s="58"/>
      <c r="I7" s="59"/>
    </row>
    <row r="8" spans="1:9">
      <c r="A8" s="26" t="s">
        <v>103</v>
      </c>
      <c r="B8" s="56" t="s">
        <v>15</v>
      </c>
      <c r="C8" s="56" t="s">
        <v>15</v>
      </c>
      <c r="D8" s="56" t="s">
        <v>15</v>
      </c>
      <c r="E8" s="56" t="s">
        <v>15</v>
      </c>
      <c r="F8" s="56" t="s">
        <v>15</v>
      </c>
      <c r="G8" s="56">
        <v>24686.68</v>
      </c>
      <c r="H8" s="58"/>
      <c r="I8" s="59"/>
    </row>
    <row r="9" spans="1:9">
      <c r="A9" s="26" t="s">
        <v>104</v>
      </c>
      <c r="B9" s="56">
        <v>95339.26</v>
      </c>
      <c r="C9" s="56">
        <v>78000</v>
      </c>
      <c r="D9" s="56">
        <v>144388</v>
      </c>
      <c r="E9" s="56">
        <v>421776</v>
      </c>
      <c r="F9" s="57">
        <v>339171.58</v>
      </c>
      <c r="G9" s="56" t="s">
        <v>15</v>
      </c>
      <c r="H9" s="58"/>
      <c r="I9" s="59"/>
    </row>
    <row r="10" spans="1:9">
      <c r="A10" s="26" t="s">
        <v>41</v>
      </c>
      <c r="B10" s="56" t="s">
        <v>15</v>
      </c>
      <c r="C10" s="56" t="s">
        <v>15</v>
      </c>
      <c r="D10" s="56" t="s">
        <v>15</v>
      </c>
      <c r="E10" s="56" t="s">
        <v>15</v>
      </c>
      <c r="F10" s="57">
        <v>105470.07</v>
      </c>
      <c r="G10" s="56">
        <v>167387.42000000001</v>
      </c>
      <c r="H10" s="58"/>
      <c r="I10" s="59"/>
    </row>
    <row r="11" spans="1:9">
      <c r="A11" s="26" t="s">
        <v>105</v>
      </c>
      <c r="B11" s="56">
        <v>72465.66</v>
      </c>
      <c r="C11" s="56" t="s">
        <v>15</v>
      </c>
      <c r="D11" s="56" t="s">
        <v>15</v>
      </c>
      <c r="E11" s="56">
        <v>21146</v>
      </c>
      <c r="F11" s="56" t="s">
        <v>15</v>
      </c>
      <c r="G11" s="56">
        <v>124852.83</v>
      </c>
      <c r="H11" s="58"/>
      <c r="I11" s="59"/>
    </row>
    <row r="12" spans="1:9">
      <c r="A12" s="26" t="s">
        <v>19</v>
      </c>
      <c r="B12" s="56">
        <v>14917368.08</v>
      </c>
      <c r="C12" s="56">
        <v>12876183.890000001</v>
      </c>
      <c r="D12" s="56">
        <v>9003204.2699999996</v>
      </c>
      <c r="E12" s="57">
        <v>9044601.7599999998</v>
      </c>
      <c r="F12" s="60">
        <v>20275218.239999998</v>
      </c>
      <c r="G12" s="60">
        <v>15409832.57</v>
      </c>
      <c r="H12" s="58"/>
      <c r="I12" s="59"/>
    </row>
    <row r="13" spans="1:9">
      <c r="A13" s="26" t="s">
        <v>106</v>
      </c>
      <c r="B13" s="56" t="s">
        <v>15</v>
      </c>
      <c r="C13" s="56" t="s">
        <v>15</v>
      </c>
      <c r="D13" s="56" t="s">
        <v>15</v>
      </c>
      <c r="E13" s="56" t="s">
        <v>15</v>
      </c>
      <c r="F13" s="56" t="s">
        <v>15</v>
      </c>
      <c r="G13" s="60">
        <v>10230</v>
      </c>
      <c r="H13" s="58"/>
      <c r="I13" s="59"/>
    </row>
    <row r="14" spans="1:9">
      <c r="A14" s="26" t="s">
        <v>76</v>
      </c>
      <c r="B14" s="56" t="s">
        <v>15</v>
      </c>
      <c r="C14" s="56" t="s">
        <v>15</v>
      </c>
      <c r="D14" s="56" t="s">
        <v>15</v>
      </c>
      <c r="E14" s="56" t="s">
        <v>15</v>
      </c>
      <c r="F14" s="57">
        <v>103407.86</v>
      </c>
      <c r="G14" s="56" t="s">
        <v>15</v>
      </c>
      <c r="H14" s="58"/>
      <c r="I14" s="59"/>
    </row>
    <row r="15" spans="1:9">
      <c r="A15" s="26" t="s">
        <v>20</v>
      </c>
      <c r="B15" s="56">
        <v>2087771.84</v>
      </c>
      <c r="C15" s="56">
        <v>302008.15999999997</v>
      </c>
      <c r="D15" s="56">
        <v>1208234.26</v>
      </c>
      <c r="E15" s="57">
        <v>820358.88</v>
      </c>
      <c r="F15" s="57">
        <v>4455664.6900000004</v>
      </c>
      <c r="G15" s="60">
        <v>1129763.3799999999</v>
      </c>
      <c r="H15" s="58"/>
      <c r="I15" s="59"/>
    </row>
    <row r="16" spans="1:9">
      <c r="A16" s="26" t="s">
        <v>23</v>
      </c>
      <c r="B16" s="56">
        <v>24731734.75</v>
      </c>
      <c r="C16" s="56">
        <v>69937526.25</v>
      </c>
      <c r="D16" s="56">
        <v>126499236.40000001</v>
      </c>
      <c r="E16" s="56">
        <v>62504260.560000002</v>
      </c>
      <c r="F16" s="56">
        <v>80162473.469999999</v>
      </c>
      <c r="G16" s="60">
        <v>128729520.8</v>
      </c>
      <c r="H16" s="58"/>
      <c r="I16" s="59"/>
    </row>
    <row r="17" spans="1:9">
      <c r="A17" s="26" t="s">
        <v>91</v>
      </c>
      <c r="B17" s="56" t="s">
        <v>15</v>
      </c>
      <c r="C17" s="56">
        <v>49873.05</v>
      </c>
      <c r="D17" s="56">
        <v>1500</v>
      </c>
      <c r="E17" s="56" t="s">
        <v>15</v>
      </c>
      <c r="F17" s="57">
        <v>3166.66</v>
      </c>
      <c r="G17" s="60">
        <v>33218.199999999997</v>
      </c>
      <c r="H17" s="58"/>
      <c r="I17" s="59"/>
    </row>
    <row r="18" spans="1:9">
      <c r="A18" s="26" t="s">
        <v>107</v>
      </c>
      <c r="B18" s="56">
        <v>2230468.9900000002</v>
      </c>
      <c r="C18" s="56">
        <v>10694301.15</v>
      </c>
      <c r="D18" s="56">
        <v>19532512.170000002</v>
      </c>
      <c r="E18" s="57">
        <v>9049672.8699999992</v>
      </c>
      <c r="F18" s="56">
        <v>5393185.21</v>
      </c>
      <c r="G18" s="60">
        <v>2564952.3199999998</v>
      </c>
      <c r="H18" s="58"/>
      <c r="I18" s="59"/>
    </row>
    <row r="19" spans="1:9">
      <c r="A19" s="26" t="s">
        <v>21</v>
      </c>
      <c r="B19" s="56">
        <v>1456609.8</v>
      </c>
      <c r="C19" s="56" t="s">
        <v>15</v>
      </c>
      <c r="D19" s="56" t="s">
        <v>15</v>
      </c>
      <c r="E19" s="56">
        <v>61186.03</v>
      </c>
      <c r="F19" s="56">
        <v>374475.62</v>
      </c>
      <c r="G19" s="60">
        <v>328403.26</v>
      </c>
      <c r="H19" s="58"/>
      <c r="I19" s="59"/>
    </row>
    <row r="20" spans="1:9">
      <c r="A20" s="26" t="s">
        <v>108</v>
      </c>
      <c r="B20" s="56">
        <v>595029.22</v>
      </c>
      <c r="C20" s="56">
        <v>1167083.22</v>
      </c>
      <c r="D20" s="56">
        <v>908866.11</v>
      </c>
      <c r="E20" s="56">
        <v>341893.87</v>
      </c>
      <c r="F20" s="57">
        <v>1012971.68</v>
      </c>
      <c r="G20" s="60">
        <v>1261927.01</v>
      </c>
      <c r="H20" s="58"/>
      <c r="I20" s="59"/>
    </row>
    <row r="21" spans="1:9">
      <c r="A21" s="26" t="s">
        <v>109</v>
      </c>
      <c r="B21" s="56" t="s">
        <v>15</v>
      </c>
      <c r="C21" s="56" t="s">
        <v>15</v>
      </c>
      <c r="D21" s="56" t="s">
        <v>15</v>
      </c>
      <c r="E21" s="56" t="s">
        <v>15</v>
      </c>
      <c r="F21" s="56">
        <v>16595.36</v>
      </c>
      <c r="G21" s="56" t="s">
        <v>15</v>
      </c>
      <c r="H21" s="58"/>
      <c r="I21" s="59"/>
    </row>
    <row r="22" spans="1:9">
      <c r="A22" s="26" t="s">
        <v>42</v>
      </c>
      <c r="B22" s="56">
        <v>24693.39</v>
      </c>
      <c r="C22" s="56" t="s">
        <v>15</v>
      </c>
      <c r="D22" s="56" t="s">
        <v>15</v>
      </c>
      <c r="E22" s="56" t="s">
        <v>15</v>
      </c>
      <c r="F22" s="56" t="s">
        <v>15</v>
      </c>
      <c r="G22" s="56" t="s">
        <v>15</v>
      </c>
      <c r="H22" s="58"/>
      <c r="I22" s="59"/>
    </row>
    <row r="23" spans="1:9">
      <c r="A23" s="26" t="s">
        <v>99</v>
      </c>
      <c r="B23" s="56">
        <v>629279.28</v>
      </c>
      <c r="C23" s="56">
        <v>173094.51</v>
      </c>
      <c r="D23" s="56">
        <v>406832.08</v>
      </c>
      <c r="E23" s="56">
        <v>1184906.5900000001</v>
      </c>
      <c r="F23" s="57">
        <v>421127.98</v>
      </c>
      <c r="G23" s="60">
        <v>406498.8</v>
      </c>
      <c r="H23" s="58"/>
      <c r="I23" s="59"/>
    </row>
    <row r="24" spans="1:9">
      <c r="A24" s="26" t="s">
        <v>43</v>
      </c>
      <c r="B24" s="56">
        <v>1739635.8</v>
      </c>
      <c r="C24" s="56">
        <v>1650152.62</v>
      </c>
      <c r="D24" s="56">
        <v>362347.55</v>
      </c>
      <c r="E24" s="56">
        <v>377192.75</v>
      </c>
      <c r="F24" s="57">
        <v>206803.62</v>
      </c>
      <c r="G24" s="60">
        <v>227796.86</v>
      </c>
      <c r="H24" s="58"/>
      <c r="I24" s="59"/>
    </row>
    <row r="25" spans="1:9">
      <c r="A25" s="26" t="s">
        <v>25</v>
      </c>
      <c r="B25" s="56">
        <v>37676026.039999999</v>
      </c>
      <c r="C25" s="56">
        <v>82848475.5</v>
      </c>
      <c r="D25" s="56">
        <v>60872371.039999999</v>
      </c>
      <c r="E25" s="57">
        <v>28686095.079999998</v>
      </c>
      <c r="F25" s="57">
        <v>44093880.710000001</v>
      </c>
      <c r="G25" s="60">
        <v>75690841.480000004</v>
      </c>
      <c r="H25" s="58"/>
      <c r="I25" s="59"/>
    </row>
    <row r="26" spans="1:9">
      <c r="A26" s="26" t="s">
        <v>110</v>
      </c>
      <c r="B26" s="56" t="s">
        <v>15</v>
      </c>
      <c r="C26" s="56" t="s">
        <v>15</v>
      </c>
      <c r="D26" s="56" t="s">
        <v>15</v>
      </c>
      <c r="E26" s="56">
        <v>37530</v>
      </c>
      <c r="F26" s="56" t="s">
        <v>15</v>
      </c>
      <c r="G26" s="56" t="s">
        <v>15</v>
      </c>
      <c r="H26" s="58"/>
      <c r="I26" s="59"/>
    </row>
    <row r="27" spans="1:9">
      <c r="A27" s="26" t="s">
        <v>44</v>
      </c>
      <c r="B27" s="56">
        <v>13347592.65</v>
      </c>
      <c r="C27" s="56">
        <v>13294592.859999999</v>
      </c>
      <c r="D27" s="56">
        <v>12959387.619999999</v>
      </c>
      <c r="E27" s="56">
        <v>8458701.3699999992</v>
      </c>
      <c r="F27" s="56">
        <v>10154325.68</v>
      </c>
      <c r="G27" s="60">
        <v>15454529.92</v>
      </c>
      <c r="H27" s="58"/>
      <c r="I27" s="59"/>
    </row>
    <row r="28" spans="1:9">
      <c r="A28" s="26" t="s">
        <v>111</v>
      </c>
      <c r="B28" s="56">
        <v>19825.189999999999</v>
      </c>
      <c r="C28" s="56" t="s">
        <v>15</v>
      </c>
      <c r="D28" s="56" t="s">
        <v>15</v>
      </c>
      <c r="E28" s="57">
        <v>21690</v>
      </c>
      <c r="F28" s="56" t="s">
        <v>15</v>
      </c>
      <c r="G28" s="60">
        <v>231100.66</v>
      </c>
      <c r="H28" s="58"/>
      <c r="I28" s="59"/>
    </row>
    <row r="29" spans="1:9">
      <c r="A29" s="26" t="s">
        <v>112</v>
      </c>
      <c r="B29" s="56" t="s">
        <v>15</v>
      </c>
      <c r="C29" s="56" t="s">
        <v>15</v>
      </c>
      <c r="D29" s="56" t="s">
        <v>15</v>
      </c>
      <c r="E29" s="56" t="s">
        <v>15</v>
      </c>
      <c r="F29" s="57">
        <v>16963.189999999999</v>
      </c>
      <c r="G29" s="56" t="s">
        <v>15</v>
      </c>
      <c r="H29" s="58"/>
      <c r="I29" s="59"/>
    </row>
    <row r="30" spans="1:9">
      <c r="A30" s="26" t="s">
        <v>113</v>
      </c>
      <c r="B30" s="56">
        <v>1523800.09</v>
      </c>
      <c r="C30" s="56">
        <v>2549230.4300000002</v>
      </c>
      <c r="D30" s="56">
        <v>930998.23</v>
      </c>
      <c r="E30" s="56">
        <v>438021.57</v>
      </c>
      <c r="F30" s="56">
        <v>646436.43000000005</v>
      </c>
      <c r="G30" s="60">
        <v>661552.52</v>
      </c>
      <c r="H30" s="58"/>
      <c r="I30" s="59"/>
    </row>
    <row r="31" spans="1:9">
      <c r="A31" s="26" t="s">
        <v>45</v>
      </c>
      <c r="B31" s="56" t="s">
        <v>15</v>
      </c>
      <c r="C31" s="56" t="s">
        <v>15</v>
      </c>
      <c r="D31" s="56" t="s">
        <v>15</v>
      </c>
      <c r="E31" s="56" t="s">
        <v>15</v>
      </c>
      <c r="F31" s="56" t="s">
        <v>15</v>
      </c>
      <c r="G31" s="60">
        <v>126658.68</v>
      </c>
      <c r="H31" s="58"/>
      <c r="I31" s="59"/>
    </row>
    <row r="32" spans="1:9">
      <c r="A32" s="26" t="s">
        <v>71</v>
      </c>
      <c r="B32" s="56" t="s">
        <v>15</v>
      </c>
      <c r="C32" s="56" t="s">
        <v>15</v>
      </c>
      <c r="D32" s="56" t="s">
        <v>15</v>
      </c>
      <c r="E32" s="56" t="s">
        <v>15</v>
      </c>
      <c r="F32" s="56">
        <v>54353.54</v>
      </c>
      <c r="G32" s="56" t="s">
        <v>15</v>
      </c>
      <c r="H32" s="58"/>
      <c r="I32" s="59"/>
    </row>
    <row r="33" spans="1:9">
      <c r="A33" s="26" t="s">
        <v>92</v>
      </c>
      <c r="B33" s="56">
        <v>57078</v>
      </c>
      <c r="C33" s="56">
        <v>67147.58</v>
      </c>
      <c r="D33" s="56">
        <v>72219.100000000006</v>
      </c>
      <c r="E33" s="57">
        <v>56364.98</v>
      </c>
      <c r="F33" s="57">
        <v>80490.570000000007</v>
      </c>
      <c r="G33" s="60">
        <v>109782.74</v>
      </c>
      <c r="H33" s="58"/>
      <c r="I33" s="59"/>
    </row>
    <row r="34" spans="1:9">
      <c r="A34" s="26" t="s">
        <v>46</v>
      </c>
      <c r="B34" s="56">
        <v>32810.400000000001</v>
      </c>
      <c r="C34" s="56">
        <v>116883.89</v>
      </c>
      <c r="D34" s="56">
        <v>170972.71</v>
      </c>
      <c r="E34" s="57">
        <v>184595.74</v>
      </c>
      <c r="F34" s="56" t="s">
        <v>15</v>
      </c>
      <c r="G34" s="60">
        <v>63763.32</v>
      </c>
      <c r="H34" s="58"/>
      <c r="I34" s="59"/>
    </row>
    <row r="35" spans="1:9">
      <c r="A35" s="26" t="s">
        <v>38</v>
      </c>
      <c r="B35" s="56">
        <v>12090758.199999999</v>
      </c>
      <c r="C35" s="56">
        <v>18257293.690000001</v>
      </c>
      <c r="D35" s="56">
        <v>21802495.559999999</v>
      </c>
      <c r="E35" s="56">
        <v>19334441.57</v>
      </c>
      <c r="F35" s="57">
        <v>17788635.219999999</v>
      </c>
      <c r="G35" s="60">
        <v>12001534.210000001</v>
      </c>
      <c r="H35" s="58"/>
      <c r="I35" s="50"/>
    </row>
    <row r="36" spans="1:9">
      <c r="A36" s="26" t="s">
        <v>96</v>
      </c>
      <c r="B36" s="56" t="s">
        <v>15</v>
      </c>
      <c r="C36" s="56" t="s">
        <v>15</v>
      </c>
      <c r="D36" s="56">
        <v>181968.53</v>
      </c>
      <c r="E36" s="56" t="s">
        <v>15</v>
      </c>
      <c r="F36" s="57">
        <v>62000</v>
      </c>
      <c r="G36" s="56" t="s">
        <v>15</v>
      </c>
      <c r="H36" s="58"/>
      <c r="I36" s="50"/>
    </row>
    <row r="37" spans="1:9">
      <c r="A37" s="26" t="s">
        <v>89</v>
      </c>
      <c r="B37" s="56" t="s">
        <v>15</v>
      </c>
      <c r="C37" s="56" t="s">
        <v>15</v>
      </c>
      <c r="D37" s="56">
        <v>1471262.38</v>
      </c>
      <c r="E37" s="56" t="s">
        <v>15</v>
      </c>
      <c r="F37" s="56" t="s">
        <v>15</v>
      </c>
      <c r="G37" s="56" t="s">
        <v>15</v>
      </c>
      <c r="H37" s="58"/>
      <c r="I37" s="50"/>
    </row>
    <row r="38" spans="1:9">
      <c r="A38" s="26" t="s">
        <v>114</v>
      </c>
      <c r="B38" s="56">
        <v>54076</v>
      </c>
      <c r="C38" s="56" t="s">
        <v>15</v>
      </c>
      <c r="D38" s="56" t="s">
        <v>15</v>
      </c>
      <c r="E38" s="56" t="s">
        <v>15</v>
      </c>
      <c r="F38" s="56" t="s">
        <v>15</v>
      </c>
      <c r="G38" s="56" t="s">
        <v>15</v>
      </c>
      <c r="H38" s="58"/>
      <c r="I38" s="50"/>
    </row>
    <row r="39" spans="1:9">
      <c r="A39" s="26" t="s">
        <v>93</v>
      </c>
      <c r="B39" s="56" t="s">
        <v>15</v>
      </c>
      <c r="C39" s="56">
        <v>91223.93</v>
      </c>
      <c r="D39" s="56" t="s">
        <v>15</v>
      </c>
      <c r="E39" s="56" t="s">
        <v>15</v>
      </c>
      <c r="F39" s="56" t="s">
        <v>15</v>
      </c>
      <c r="G39" s="56" t="s">
        <v>15</v>
      </c>
      <c r="H39" s="58"/>
      <c r="I39" s="50"/>
    </row>
    <row r="40" spans="1:9">
      <c r="A40" s="26" t="s">
        <v>115</v>
      </c>
      <c r="B40" s="56" t="s">
        <v>15</v>
      </c>
      <c r="C40" s="56" t="s">
        <v>15</v>
      </c>
      <c r="D40" s="56" t="s">
        <v>15</v>
      </c>
      <c r="E40" s="56" t="s">
        <v>15</v>
      </c>
      <c r="F40" s="57">
        <v>16991.86</v>
      </c>
      <c r="G40" s="56" t="s">
        <v>15</v>
      </c>
      <c r="H40" s="58"/>
      <c r="I40" s="50"/>
    </row>
    <row r="41" spans="1:9">
      <c r="A41" s="26" t="s">
        <v>81</v>
      </c>
      <c r="B41" s="56" t="s">
        <v>15</v>
      </c>
      <c r="C41" s="56">
        <v>143871</v>
      </c>
      <c r="D41" s="56" t="s">
        <v>15</v>
      </c>
      <c r="E41" s="56" t="s">
        <v>15</v>
      </c>
      <c r="F41" s="56" t="s">
        <v>15</v>
      </c>
      <c r="G41" s="60">
        <v>57626.25</v>
      </c>
      <c r="H41" s="58"/>
      <c r="I41" s="50"/>
    </row>
    <row r="42" spans="1:9">
      <c r="A42" s="26" t="s">
        <v>94</v>
      </c>
      <c r="B42" s="56" t="s">
        <v>15</v>
      </c>
      <c r="C42" s="56" t="s">
        <v>15</v>
      </c>
      <c r="D42" s="56">
        <v>897927.43</v>
      </c>
      <c r="E42" s="57">
        <v>721703.8</v>
      </c>
      <c r="F42" s="56">
        <v>862756.42</v>
      </c>
      <c r="G42" s="56" t="s">
        <v>15</v>
      </c>
      <c r="H42" s="58"/>
      <c r="I42" s="50"/>
    </row>
    <row r="43" spans="1:9">
      <c r="A43" s="26" t="s">
        <v>27</v>
      </c>
      <c r="B43" s="56">
        <v>2938260.71</v>
      </c>
      <c r="C43" s="56" t="s">
        <v>15</v>
      </c>
      <c r="D43" s="56">
        <v>289600</v>
      </c>
      <c r="E43" s="56" t="s">
        <v>15</v>
      </c>
      <c r="F43" s="56" t="s">
        <v>15</v>
      </c>
      <c r="G43" s="60">
        <v>21342.3</v>
      </c>
      <c r="H43" s="58"/>
      <c r="I43" s="50"/>
    </row>
    <row r="44" spans="1:9">
      <c r="A44" s="26" t="s">
        <v>82</v>
      </c>
      <c r="B44" s="56">
        <v>48939.53</v>
      </c>
      <c r="C44" s="56" t="s">
        <v>15</v>
      </c>
      <c r="D44" s="56" t="s">
        <v>15</v>
      </c>
      <c r="E44" s="56" t="s">
        <v>15</v>
      </c>
      <c r="F44" s="56">
        <v>27146.23</v>
      </c>
      <c r="G44" s="60">
        <v>208662.74</v>
      </c>
      <c r="H44" s="58"/>
      <c r="I44" s="50"/>
    </row>
    <row r="45" spans="1:9">
      <c r="A45" s="26" t="s">
        <v>16</v>
      </c>
      <c r="B45" s="56" t="s">
        <v>15</v>
      </c>
      <c r="C45" s="56" t="s">
        <v>15</v>
      </c>
      <c r="D45" s="56" t="s">
        <v>15</v>
      </c>
      <c r="E45" s="57">
        <v>57999.49</v>
      </c>
      <c r="F45" s="56">
        <v>137025.17000000001</v>
      </c>
      <c r="G45" s="56" t="s">
        <v>15</v>
      </c>
      <c r="H45" s="58"/>
      <c r="I45" s="50"/>
    </row>
    <row r="46" spans="1:9">
      <c r="A46" s="26" t="s">
        <v>97</v>
      </c>
      <c r="B46" s="56" t="s">
        <v>15</v>
      </c>
      <c r="C46" s="56" t="s">
        <v>15</v>
      </c>
      <c r="D46" s="56">
        <v>50127.16</v>
      </c>
      <c r="E46" s="57">
        <v>3000</v>
      </c>
      <c r="F46" s="56" t="s">
        <v>15</v>
      </c>
      <c r="G46" s="60">
        <v>55575.91</v>
      </c>
      <c r="H46" s="58"/>
      <c r="I46" s="50"/>
    </row>
    <row r="47" spans="1:9">
      <c r="A47" s="26" t="s">
        <v>116</v>
      </c>
      <c r="B47" s="56" t="s">
        <v>15</v>
      </c>
      <c r="C47" s="56" t="s">
        <v>15</v>
      </c>
      <c r="D47" s="56" t="s">
        <v>15</v>
      </c>
      <c r="E47" s="56">
        <v>334760</v>
      </c>
      <c r="F47" s="56" t="s">
        <v>15</v>
      </c>
      <c r="G47" s="56" t="s">
        <v>15</v>
      </c>
      <c r="H47" s="58"/>
      <c r="I47" s="50"/>
    </row>
    <row r="48" spans="1:9">
      <c r="A48" s="26" t="s">
        <v>47</v>
      </c>
      <c r="B48" s="56">
        <v>169174.16</v>
      </c>
      <c r="C48" s="56">
        <v>62481877.539999999</v>
      </c>
      <c r="D48" s="56">
        <v>48857583.530000001</v>
      </c>
      <c r="E48" s="57">
        <v>38647288.810000002</v>
      </c>
      <c r="F48" s="57">
        <v>129206147.90000001</v>
      </c>
      <c r="G48" s="60">
        <v>96089017.549999997</v>
      </c>
      <c r="H48" s="58"/>
      <c r="I48" s="50"/>
    </row>
    <row r="49" spans="1:9">
      <c r="A49" s="26" t="s">
        <v>29</v>
      </c>
      <c r="B49" s="56" t="s">
        <v>15</v>
      </c>
      <c r="C49" s="56" t="s">
        <v>15</v>
      </c>
      <c r="D49" s="56" t="s">
        <v>15</v>
      </c>
      <c r="E49" s="56" t="s">
        <v>15</v>
      </c>
      <c r="F49" s="56" t="s">
        <v>15</v>
      </c>
      <c r="G49" s="60">
        <v>122824.4</v>
      </c>
      <c r="H49" s="58"/>
      <c r="I49" s="50"/>
    </row>
    <row r="50" spans="1:9">
      <c r="A50" s="26" t="s">
        <v>77</v>
      </c>
      <c r="B50" s="56">
        <v>3948035.68</v>
      </c>
      <c r="C50" s="56">
        <v>2858583.21</v>
      </c>
      <c r="D50" s="56">
        <v>1073024.6200000001</v>
      </c>
      <c r="E50" s="56">
        <v>366506.81</v>
      </c>
      <c r="F50" s="56">
        <v>1915192.71</v>
      </c>
      <c r="G50" s="60">
        <v>3184483.3</v>
      </c>
      <c r="H50" s="58"/>
      <c r="I50" s="50"/>
    </row>
    <row r="51" spans="1:9">
      <c r="A51" s="26" t="s">
        <v>48</v>
      </c>
      <c r="B51" s="56">
        <v>1046156.54</v>
      </c>
      <c r="C51" s="56">
        <v>1073722.8999999999</v>
      </c>
      <c r="D51" s="56">
        <v>177555.35</v>
      </c>
      <c r="E51" s="57">
        <v>694125.63</v>
      </c>
      <c r="F51" s="57">
        <v>887074.23</v>
      </c>
      <c r="G51" s="60">
        <v>860511.29</v>
      </c>
      <c r="H51" s="58"/>
      <c r="I51" s="50"/>
    </row>
    <row r="52" spans="1:9">
      <c r="A52" s="26" t="s">
        <v>117</v>
      </c>
      <c r="B52" s="56">
        <v>2871646.21</v>
      </c>
      <c r="C52" s="56">
        <v>1758408.35</v>
      </c>
      <c r="D52" s="56">
        <v>1069754.92</v>
      </c>
      <c r="E52" s="56">
        <v>865399.36</v>
      </c>
      <c r="F52" s="56">
        <v>20430587.670000002</v>
      </c>
      <c r="G52" s="60">
        <v>108091</v>
      </c>
      <c r="H52" s="58"/>
      <c r="I52" s="50"/>
    </row>
    <row r="53" spans="1:9">
      <c r="A53" s="26" t="s">
        <v>86</v>
      </c>
      <c r="B53" s="56" t="s">
        <v>15</v>
      </c>
      <c r="C53" s="56" t="s">
        <v>15</v>
      </c>
      <c r="D53" s="56" t="s">
        <v>15</v>
      </c>
      <c r="E53" s="56" t="s">
        <v>15</v>
      </c>
      <c r="F53" s="56">
        <v>65545.2</v>
      </c>
      <c r="G53" s="56" t="s">
        <v>15</v>
      </c>
      <c r="H53" s="58"/>
      <c r="I53" s="50"/>
    </row>
    <row r="54" spans="1:9">
      <c r="A54" s="26" t="s">
        <v>118</v>
      </c>
      <c r="B54" s="56">
        <v>231229.62</v>
      </c>
      <c r="C54" s="56" t="s">
        <v>15</v>
      </c>
      <c r="D54" s="56" t="s">
        <v>15</v>
      </c>
      <c r="E54" s="56" t="s">
        <v>15</v>
      </c>
      <c r="F54" s="56">
        <v>47846.16</v>
      </c>
      <c r="G54" s="60">
        <v>17641.650000000001</v>
      </c>
      <c r="H54" s="58"/>
      <c r="I54" s="50"/>
    </row>
    <row r="55" spans="1:9">
      <c r="A55" s="26" t="s">
        <v>78</v>
      </c>
      <c r="B55" s="56">
        <v>76431.44</v>
      </c>
      <c r="C55" s="56" t="s">
        <v>15</v>
      </c>
      <c r="D55" s="56" t="s">
        <v>15</v>
      </c>
      <c r="E55" s="56" t="s">
        <v>15</v>
      </c>
      <c r="F55" s="56" t="s">
        <v>15</v>
      </c>
      <c r="G55" s="56" t="s">
        <v>15</v>
      </c>
      <c r="H55" s="58"/>
      <c r="I55" s="50"/>
    </row>
    <row r="56" spans="1:9">
      <c r="A56" s="26" t="s">
        <v>119</v>
      </c>
      <c r="B56" s="56">
        <v>5599936.0899999999</v>
      </c>
      <c r="C56" s="56">
        <v>9140310.9600000009</v>
      </c>
      <c r="D56" s="56">
        <v>6292365.0300000003</v>
      </c>
      <c r="E56" s="56">
        <v>5651211.4000000004</v>
      </c>
      <c r="F56" s="56">
        <v>3942171.13</v>
      </c>
      <c r="G56" s="60">
        <v>737675.25</v>
      </c>
      <c r="H56" s="58"/>
      <c r="I56" s="50"/>
    </row>
    <row r="57" spans="1:9">
      <c r="A57" s="26" t="s">
        <v>120</v>
      </c>
      <c r="B57" s="56">
        <v>8231830.8600000003</v>
      </c>
      <c r="C57" s="56" t="s">
        <v>15</v>
      </c>
      <c r="D57" s="56" t="s">
        <v>15</v>
      </c>
      <c r="E57" s="56" t="s">
        <v>15</v>
      </c>
      <c r="F57" s="56" t="s">
        <v>15</v>
      </c>
      <c r="G57" s="56" t="s">
        <v>15</v>
      </c>
      <c r="H57" s="58"/>
      <c r="I57" s="50"/>
    </row>
    <row r="58" spans="1:9">
      <c r="A58" s="26" t="s">
        <v>100</v>
      </c>
      <c r="B58" s="56">
        <v>342018.07</v>
      </c>
      <c r="C58" s="56">
        <v>248949.28</v>
      </c>
      <c r="D58" s="56" t="s">
        <v>15</v>
      </c>
      <c r="E58" s="56">
        <v>21753.200000000001</v>
      </c>
      <c r="F58" s="56">
        <v>94099.78</v>
      </c>
      <c r="G58" s="60">
        <v>318131.71000000002</v>
      </c>
      <c r="H58" s="58"/>
      <c r="I58" s="50"/>
    </row>
    <row r="59" spans="1:9">
      <c r="A59" s="26" t="s">
        <v>121</v>
      </c>
      <c r="B59" s="56" t="s">
        <v>15</v>
      </c>
      <c r="C59" s="56" t="s">
        <v>15</v>
      </c>
      <c r="D59" s="56" t="s">
        <v>15</v>
      </c>
      <c r="E59" s="56" t="s">
        <v>15</v>
      </c>
      <c r="F59" s="57">
        <v>15633.72</v>
      </c>
      <c r="G59" s="56" t="s">
        <v>15</v>
      </c>
      <c r="H59" s="58"/>
      <c r="I59" s="50"/>
    </row>
    <row r="60" spans="1:9">
      <c r="A60" s="26" t="s">
        <v>39</v>
      </c>
      <c r="B60" s="56">
        <v>7723226.0899999999</v>
      </c>
      <c r="C60" s="56">
        <v>11535874</v>
      </c>
      <c r="D60" s="56">
        <v>2885714.1</v>
      </c>
      <c r="E60" s="56">
        <v>3052240.3</v>
      </c>
      <c r="F60" s="57">
        <v>3875189.33</v>
      </c>
      <c r="G60" s="60">
        <v>9114727.5299999993</v>
      </c>
      <c r="H60" s="58"/>
      <c r="I60" s="50"/>
    </row>
    <row r="61" spans="1:9">
      <c r="A61" s="26" t="s">
        <v>62</v>
      </c>
      <c r="B61" s="56">
        <v>1568779.84</v>
      </c>
      <c r="C61" s="56">
        <v>335997.3</v>
      </c>
      <c r="D61" s="56">
        <v>629008.04</v>
      </c>
      <c r="E61" s="57">
        <v>1355371.14</v>
      </c>
      <c r="F61" s="56">
        <v>2816913.45</v>
      </c>
      <c r="G61" s="60">
        <v>3045067.21</v>
      </c>
      <c r="H61" s="58"/>
      <c r="I61" s="50"/>
    </row>
    <row r="62" spans="1:9">
      <c r="A62" s="26" t="s">
        <v>50</v>
      </c>
      <c r="B62" s="56" t="s">
        <v>15</v>
      </c>
      <c r="C62" s="56" t="s">
        <v>15</v>
      </c>
      <c r="D62" s="56">
        <v>89572.68</v>
      </c>
      <c r="E62" s="57">
        <v>105300</v>
      </c>
      <c r="F62" s="57">
        <v>35100</v>
      </c>
      <c r="G62" s="60">
        <v>97978.06</v>
      </c>
      <c r="H62" s="58"/>
      <c r="I62" s="50"/>
    </row>
    <row r="63" spans="1:9">
      <c r="A63" s="61" t="s">
        <v>79</v>
      </c>
      <c r="B63" s="56">
        <v>92</v>
      </c>
      <c r="C63" s="56" t="s">
        <v>15</v>
      </c>
      <c r="D63" s="56" t="s">
        <v>15</v>
      </c>
      <c r="E63" s="56" t="s">
        <v>15</v>
      </c>
      <c r="F63" s="56" t="s">
        <v>15</v>
      </c>
      <c r="G63" s="56" t="s">
        <v>15</v>
      </c>
      <c r="H63" s="58"/>
      <c r="I63" s="50"/>
    </row>
    <row r="64" spans="1:9">
      <c r="A64" s="61" t="s">
        <v>95</v>
      </c>
      <c r="B64" s="56" t="s">
        <v>15</v>
      </c>
      <c r="C64" s="56" t="s">
        <v>15</v>
      </c>
      <c r="D64" s="56">
        <v>304528.15999999997</v>
      </c>
      <c r="E64" s="57">
        <v>172339.85</v>
      </c>
      <c r="F64" s="57">
        <v>97990.5</v>
      </c>
      <c r="G64" s="60">
        <v>8469.4699999999993</v>
      </c>
      <c r="H64" s="58"/>
      <c r="I64" s="50"/>
    </row>
    <row r="65" spans="1:9">
      <c r="A65" s="62" t="s">
        <v>122</v>
      </c>
      <c r="B65" s="63">
        <v>123732.94</v>
      </c>
      <c r="C65" s="63">
        <v>102075.04</v>
      </c>
      <c r="D65" s="63">
        <v>2000</v>
      </c>
      <c r="E65" s="56" t="s">
        <v>15</v>
      </c>
      <c r="F65" s="57">
        <v>43821.81</v>
      </c>
      <c r="G65" s="56" t="s">
        <v>15</v>
      </c>
      <c r="H65" s="58"/>
      <c r="I65" s="50"/>
    </row>
    <row r="66" spans="1:9">
      <c r="A66" s="61" t="s">
        <v>123</v>
      </c>
      <c r="B66" s="56" t="s">
        <v>15</v>
      </c>
      <c r="C66" s="56" t="s">
        <v>15</v>
      </c>
      <c r="D66" s="56" t="s">
        <v>15</v>
      </c>
      <c r="E66" s="56" t="s">
        <v>15</v>
      </c>
      <c r="F66" s="56" t="s">
        <v>15</v>
      </c>
      <c r="G66" s="60">
        <v>47477.34</v>
      </c>
      <c r="H66" s="58"/>
      <c r="I66" s="50"/>
    </row>
    <row r="67" spans="1:9">
      <c r="A67" s="61" t="s">
        <v>83</v>
      </c>
      <c r="B67" s="64">
        <v>408863.64</v>
      </c>
      <c r="C67" s="64">
        <v>330279.88</v>
      </c>
      <c r="D67" s="65">
        <v>264369.07</v>
      </c>
      <c r="E67" s="57">
        <v>228569.28</v>
      </c>
      <c r="F67" s="57">
        <v>843914.25</v>
      </c>
      <c r="G67" s="60">
        <v>149033.91</v>
      </c>
      <c r="H67" s="58"/>
      <c r="I67" s="50"/>
    </row>
    <row r="68" spans="1:9">
      <c r="A68" s="61" t="s">
        <v>119</v>
      </c>
      <c r="B68" s="56" t="s">
        <v>15</v>
      </c>
      <c r="C68" s="56" t="s">
        <v>15</v>
      </c>
      <c r="D68" s="56">
        <v>37437371.780000001</v>
      </c>
      <c r="E68" s="57">
        <v>34762785.340000004</v>
      </c>
      <c r="F68" s="57">
        <v>12091448.07</v>
      </c>
      <c r="G68" s="60">
        <v>77357356.909999996</v>
      </c>
      <c r="H68" s="58"/>
      <c r="I68" s="50"/>
    </row>
    <row r="69" spans="1:9">
      <c r="A69" s="61" t="s">
        <v>32</v>
      </c>
      <c r="B69" s="18">
        <v>5345.79</v>
      </c>
      <c r="C69" s="18">
        <v>682025.28</v>
      </c>
      <c r="D69" s="56">
        <v>2217854.21</v>
      </c>
      <c r="E69" s="57">
        <v>2086267.06</v>
      </c>
      <c r="F69" s="57">
        <v>1958929.21</v>
      </c>
      <c r="G69" s="60">
        <v>1920338.7</v>
      </c>
      <c r="H69" s="58"/>
      <c r="I69" s="50"/>
    </row>
    <row r="70" spans="1:9">
      <c r="A70" s="61" t="s">
        <v>33</v>
      </c>
      <c r="B70" s="56" t="s">
        <v>15</v>
      </c>
      <c r="C70" s="56" t="s">
        <v>15</v>
      </c>
      <c r="D70" s="56" t="s">
        <v>15</v>
      </c>
      <c r="E70" s="57">
        <v>29741.56</v>
      </c>
      <c r="F70" s="56" t="s">
        <v>15</v>
      </c>
      <c r="G70" s="56" t="s">
        <v>15</v>
      </c>
      <c r="H70" s="58"/>
      <c r="I70" s="50"/>
    </row>
    <row r="71" spans="1:9">
      <c r="A71" s="66" t="s">
        <v>124</v>
      </c>
      <c r="B71" s="67">
        <v>6183258.4400000004</v>
      </c>
      <c r="C71" s="67">
        <v>3112876.68</v>
      </c>
      <c r="D71" s="67">
        <v>50537.09</v>
      </c>
      <c r="E71" s="67">
        <v>525092.31999999995</v>
      </c>
      <c r="F71" s="67">
        <v>157832.31</v>
      </c>
      <c r="G71" s="68">
        <v>690332.68</v>
      </c>
      <c r="H71" s="58"/>
      <c r="I71" s="50"/>
    </row>
    <row r="72" spans="1:9">
      <c r="A72" s="34" t="s">
        <v>56</v>
      </c>
      <c r="H72" s="58"/>
      <c r="I72" s="50"/>
    </row>
    <row r="73" spans="1:9">
      <c r="H73" s="49"/>
      <c r="I73" s="50"/>
    </row>
    <row r="74" spans="1:9">
      <c r="H74" s="49"/>
      <c r="I74" s="50"/>
    </row>
    <row r="75" spans="1:9">
      <c r="H75" s="49"/>
      <c r="I75" s="50"/>
    </row>
    <row r="76" spans="1:9">
      <c r="H76" s="49"/>
      <c r="I76" s="50"/>
    </row>
    <row r="77" spans="1:9">
      <c r="H77" s="49"/>
      <c r="I77" s="50"/>
    </row>
    <row r="78" spans="1:9">
      <c r="H78" s="49"/>
      <c r="I78" s="50"/>
    </row>
    <row r="79" spans="1:9">
      <c r="H79" s="49"/>
      <c r="I79" s="50"/>
    </row>
    <row r="80" spans="1:9">
      <c r="H80" s="49"/>
      <c r="I80" s="50"/>
    </row>
    <row r="81" spans="8:9">
      <c r="H81" s="49"/>
      <c r="I81" s="50"/>
    </row>
    <row r="82" spans="8:9">
      <c r="H82" s="49"/>
      <c r="I82" s="50"/>
    </row>
    <row r="83" spans="8:9">
      <c r="H83" s="49"/>
      <c r="I83" s="50"/>
    </row>
    <row r="84" spans="8:9">
      <c r="H84" s="49"/>
      <c r="I84" s="50"/>
    </row>
    <row r="85" spans="8:9">
      <c r="H85" s="49"/>
      <c r="I85" s="50"/>
    </row>
    <row r="86" spans="8:9">
      <c r="H86" s="49"/>
      <c r="I86" s="50"/>
    </row>
    <row r="87" spans="8:9">
      <c r="H87" s="49"/>
      <c r="I87" s="50"/>
    </row>
    <row r="88" spans="8:9">
      <c r="H88" s="49"/>
      <c r="I88" s="50"/>
    </row>
    <row r="89" spans="8:9">
      <c r="H89" s="49"/>
      <c r="I89" s="50"/>
    </row>
    <row r="90" spans="8:9">
      <c r="H90" s="49"/>
      <c r="I90" s="50"/>
    </row>
    <row r="91" spans="8:9">
      <c r="H91" s="49"/>
      <c r="I91" s="50"/>
    </row>
    <row r="92" spans="8:9">
      <c r="H92" s="49"/>
      <c r="I92" s="50"/>
    </row>
    <row r="93" spans="8:9">
      <c r="H93" s="49"/>
      <c r="I93" s="50"/>
    </row>
    <row r="94" spans="8:9">
      <c r="H94" s="49"/>
      <c r="I94" s="50"/>
    </row>
    <row r="95" spans="8:9">
      <c r="H95" s="49"/>
      <c r="I95" s="50"/>
    </row>
    <row r="96" spans="8:9">
      <c r="H96" s="49"/>
      <c r="I96" s="50"/>
    </row>
    <row r="97" spans="8:9">
      <c r="H97" s="49"/>
      <c r="I97" s="50"/>
    </row>
    <row r="98" spans="8:9">
      <c r="H98" s="49"/>
      <c r="I98" s="50"/>
    </row>
    <row r="99" spans="8:9">
      <c r="H99" s="49"/>
      <c r="I99" s="50"/>
    </row>
    <row r="100" spans="8:9">
      <c r="H100" s="49"/>
      <c r="I100" s="50"/>
    </row>
    <row r="101" spans="8:9">
      <c r="H101" s="49"/>
      <c r="I101" s="50"/>
    </row>
    <row r="102" spans="8:9">
      <c r="H102" s="49"/>
      <c r="I102" s="50"/>
    </row>
    <row r="103" spans="8:9">
      <c r="H103" s="49"/>
      <c r="I103" s="50"/>
    </row>
    <row r="104" spans="8:9">
      <c r="H104" s="49"/>
      <c r="I104" s="50"/>
    </row>
    <row r="105" spans="8:9">
      <c r="H105" s="49"/>
      <c r="I105" s="50"/>
    </row>
    <row r="106" spans="8:9">
      <c r="H106" s="49"/>
      <c r="I106" s="50"/>
    </row>
    <row r="107" spans="8:9">
      <c r="H107" s="49"/>
      <c r="I107" s="50"/>
    </row>
    <row r="108" spans="8:9">
      <c r="H108" s="49"/>
      <c r="I108" s="50"/>
    </row>
    <row r="109" spans="8:9">
      <c r="H109" s="49"/>
      <c r="I109" s="50"/>
    </row>
    <row r="110" spans="8:9">
      <c r="H110" s="49"/>
      <c r="I110" s="50"/>
    </row>
    <row r="111" spans="8:9">
      <c r="H111" s="49"/>
      <c r="I111" s="50"/>
    </row>
    <row r="112" spans="8:9">
      <c r="H112" s="49"/>
      <c r="I112" s="50"/>
    </row>
    <row r="113" spans="8:9">
      <c r="H113" s="49"/>
      <c r="I113" s="50"/>
    </row>
    <row r="114" spans="8:9">
      <c r="H114" s="49"/>
      <c r="I114" s="50"/>
    </row>
    <row r="115" spans="8:9">
      <c r="H115" s="49"/>
      <c r="I115" s="50"/>
    </row>
    <row r="116" spans="8:9">
      <c r="H116" s="49"/>
      <c r="I116" s="50"/>
    </row>
    <row r="117" spans="8:9">
      <c r="H117" s="49"/>
      <c r="I117" s="50"/>
    </row>
    <row r="118" spans="8:9">
      <c r="H118" s="49"/>
      <c r="I118" s="50"/>
    </row>
    <row r="119" spans="8:9">
      <c r="H119" s="49"/>
      <c r="I119" s="50"/>
    </row>
    <row r="120" spans="8:9">
      <c r="H120" s="49"/>
      <c r="I120" s="50"/>
    </row>
    <row r="121" spans="8:9">
      <c r="H121" s="49"/>
      <c r="I121" s="50"/>
    </row>
    <row r="122" spans="8:9">
      <c r="H122" s="49"/>
      <c r="I122" s="50"/>
    </row>
    <row r="123" spans="8:9">
      <c r="H123" s="49"/>
      <c r="I123" s="50"/>
    </row>
    <row r="124" spans="8:9">
      <c r="H124" s="49"/>
      <c r="I124" s="50"/>
    </row>
    <row r="125" spans="8:9">
      <c r="H125" s="49"/>
      <c r="I125" s="50"/>
    </row>
    <row r="126" spans="8:9">
      <c r="H126" s="49"/>
      <c r="I126" s="50"/>
    </row>
    <row r="127" spans="8:9">
      <c r="H127" s="49"/>
      <c r="I127" s="50"/>
    </row>
    <row r="128" spans="8:9">
      <c r="H128" s="49"/>
      <c r="I128" s="50"/>
    </row>
    <row r="129" spans="8:9">
      <c r="H129" s="49"/>
      <c r="I129" s="50"/>
    </row>
    <row r="130" spans="8:9">
      <c r="H130" s="49"/>
      <c r="I130" s="50"/>
    </row>
    <row r="131" spans="8:9">
      <c r="H131" s="49"/>
      <c r="I131" s="50"/>
    </row>
    <row r="132" spans="8:9">
      <c r="H132" s="49"/>
      <c r="I132" s="50"/>
    </row>
    <row r="133" spans="8:9">
      <c r="H133" s="49"/>
      <c r="I133" s="50"/>
    </row>
    <row r="134" spans="8:9">
      <c r="H134" s="49"/>
      <c r="I134" s="50"/>
    </row>
    <row r="135" spans="8:9">
      <c r="H135" s="49"/>
      <c r="I135" s="50"/>
    </row>
    <row r="136" spans="8:9">
      <c r="H136" s="49"/>
      <c r="I136" s="50"/>
    </row>
    <row r="137" spans="8:9">
      <c r="H137" s="49"/>
      <c r="I137" s="50"/>
    </row>
    <row r="138" spans="8:9">
      <c r="H138" s="49"/>
      <c r="I138" s="50"/>
    </row>
    <row r="139" spans="8:9">
      <c r="H139" s="49"/>
      <c r="I139" s="50"/>
    </row>
    <row r="140" spans="8:9">
      <c r="H140" s="49"/>
      <c r="I140" s="50"/>
    </row>
    <row r="141" spans="8:9">
      <c r="H141" s="49"/>
      <c r="I141" s="50"/>
    </row>
    <row r="142" spans="8:9">
      <c r="H142" s="49"/>
      <c r="I142" s="50"/>
    </row>
    <row r="143" spans="8:9">
      <c r="H143" s="49"/>
      <c r="I143" s="50"/>
    </row>
    <row r="144" spans="8:9">
      <c r="H144" s="49"/>
      <c r="I144" s="50"/>
    </row>
    <row r="145" spans="8:9">
      <c r="H145" s="49"/>
      <c r="I145" s="50"/>
    </row>
    <row r="146" spans="8:9">
      <c r="H146" s="49"/>
      <c r="I146" s="50"/>
    </row>
    <row r="147" spans="8:9">
      <c r="H147" s="49"/>
      <c r="I147" s="50"/>
    </row>
    <row r="148" spans="8:9">
      <c r="H148" s="49"/>
      <c r="I148" s="50"/>
    </row>
    <row r="149" spans="8:9">
      <c r="H149" s="49"/>
      <c r="I149" s="50"/>
    </row>
    <row r="150" spans="8:9">
      <c r="H150" s="49"/>
      <c r="I150" s="50"/>
    </row>
    <row r="151" spans="8:9">
      <c r="H151" s="49"/>
      <c r="I151" s="50"/>
    </row>
    <row r="152" spans="8:9">
      <c r="H152" s="49"/>
      <c r="I152" s="50"/>
    </row>
    <row r="153" spans="8:9">
      <c r="H153" s="49"/>
      <c r="I153" s="50"/>
    </row>
    <row r="154" spans="8:9">
      <c r="H154" s="49"/>
      <c r="I154" s="50"/>
    </row>
    <row r="155" spans="8:9">
      <c r="H155" s="49"/>
      <c r="I155" s="50"/>
    </row>
    <row r="156" spans="8:9">
      <c r="H156" s="49"/>
      <c r="I156" s="50"/>
    </row>
    <row r="157" spans="8:9">
      <c r="H157" s="49"/>
      <c r="I157" s="50"/>
    </row>
    <row r="158" spans="8:9">
      <c r="H158" s="49"/>
      <c r="I158" s="50"/>
    </row>
    <row r="159" spans="8:9">
      <c r="H159" s="49"/>
      <c r="I159" s="50"/>
    </row>
    <row r="160" spans="8:9">
      <c r="H160" s="49"/>
      <c r="I160" s="50"/>
    </row>
    <row r="161" spans="8:9">
      <c r="H161" s="49"/>
      <c r="I161" s="50"/>
    </row>
    <row r="162" spans="8:9">
      <c r="H162" s="49"/>
      <c r="I162" s="50"/>
    </row>
    <row r="163" spans="8:9">
      <c r="H163" s="49"/>
      <c r="I163" s="50"/>
    </row>
    <row r="164" spans="8:9">
      <c r="H164" s="49"/>
      <c r="I164" s="50"/>
    </row>
    <row r="165" spans="8:9">
      <c r="H165" s="49"/>
      <c r="I165" s="50"/>
    </row>
    <row r="166" spans="8:9">
      <c r="H166" s="49"/>
      <c r="I166" s="50"/>
    </row>
    <row r="167" spans="8:9">
      <c r="H167" s="49"/>
      <c r="I167" s="50"/>
    </row>
    <row r="168" spans="8:9">
      <c r="H168" s="49"/>
      <c r="I168" s="50"/>
    </row>
    <row r="169" spans="8:9">
      <c r="H169" s="49"/>
      <c r="I169" s="50"/>
    </row>
    <row r="170" spans="8:9">
      <c r="H170" s="49"/>
      <c r="I170" s="50"/>
    </row>
    <row r="171" spans="8:9">
      <c r="H171" s="49"/>
      <c r="I171" s="50"/>
    </row>
    <row r="172" spans="8:9">
      <c r="H172" s="49"/>
      <c r="I172" s="50"/>
    </row>
    <row r="173" spans="8:9">
      <c r="H173" s="49"/>
      <c r="I173" s="50"/>
    </row>
    <row r="174" spans="8:9">
      <c r="H174" s="49"/>
      <c r="I174" s="50"/>
    </row>
    <row r="175" spans="8:9">
      <c r="H175" s="49"/>
      <c r="I175" s="50"/>
    </row>
    <row r="176" spans="8:9">
      <c r="H176" s="49"/>
      <c r="I176" s="50"/>
    </row>
    <row r="177" spans="8:9">
      <c r="H177" s="49"/>
      <c r="I177" s="50"/>
    </row>
    <row r="178" spans="8:9">
      <c r="H178" s="49"/>
      <c r="I178" s="50"/>
    </row>
    <row r="179" spans="8:9">
      <c r="H179" s="49"/>
      <c r="I179" s="50"/>
    </row>
    <row r="180" spans="8:9">
      <c r="H180" s="49"/>
      <c r="I180" s="50"/>
    </row>
    <row r="181" spans="8:9">
      <c r="H181" s="49"/>
      <c r="I181" s="50"/>
    </row>
    <row r="182" spans="8:9">
      <c r="H182" s="49"/>
      <c r="I182" s="50"/>
    </row>
    <row r="183" spans="8:9">
      <c r="H183" s="49"/>
      <c r="I183" s="50"/>
    </row>
    <row r="184" spans="8:9">
      <c r="H184" s="49"/>
      <c r="I184" s="50"/>
    </row>
    <row r="185" spans="8:9">
      <c r="H185" s="49"/>
      <c r="I185" s="50"/>
    </row>
    <row r="186" spans="8:9">
      <c r="H186" s="49"/>
      <c r="I186" s="50"/>
    </row>
    <row r="187" spans="8:9">
      <c r="H187" s="49"/>
      <c r="I187" s="50"/>
    </row>
    <row r="188" spans="8:9">
      <c r="H188" s="49"/>
      <c r="I188" s="50"/>
    </row>
    <row r="189" spans="8:9">
      <c r="H189" s="49"/>
      <c r="I189" s="50"/>
    </row>
    <row r="190" spans="8:9">
      <c r="H190" s="49"/>
      <c r="I190" s="50"/>
    </row>
    <row r="191" spans="8:9">
      <c r="H191" s="49"/>
      <c r="I191" s="50"/>
    </row>
    <row r="192" spans="8:9">
      <c r="H192" s="49"/>
      <c r="I192" s="50"/>
    </row>
    <row r="193" spans="8:9">
      <c r="H193" s="49"/>
      <c r="I193" s="50"/>
    </row>
    <row r="194" spans="8:9">
      <c r="H194" s="49"/>
      <c r="I194" s="50"/>
    </row>
    <row r="195" spans="8:9">
      <c r="H195" s="49"/>
      <c r="I195" s="50"/>
    </row>
    <row r="196" spans="8:9">
      <c r="H196" s="49"/>
      <c r="I196" s="50"/>
    </row>
    <row r="197" spans="8:9">
      <c r="H197" s="49"/>
      <c r="I197" s="50"/>
    </row>
    <row r="198" spans="8:9">
      <c r="H198" s="49"/>
      <c r="I198" s="50"/>
    </row>
    <row r="199" spans="8:9">
      <c r="H199" s="49"/>
      <c r="I199" s="50"/>
    </row>
    <row r="200" spans="8:9">
      <c r="H200" s="49"/>
      <c r="I200" s="50"/>
    </row>
    <row r="201" spans="8:9">
      <c r="H201" s="49"/>
      <c r="I201" s="50"/>
    </row>
    <row r="202" spans="8:9">
      <c r="H202" s="49"/>
      <c r="I202" s="50"/>
    </row>
    <row r="203" spans="8:9">
      <c r="H203" s="49"/>
      <c r="I203" s="50"/>
    </row>
    <row r="204" spans="8:9">
      <c r="H204" s="49"/>
      <c r="I204" s="50"/>
    </row>
    <row r="205" spans="8:9">
      <c r="H205" s="49"/>
      <c r="I205" s="50"/>
    </row>
    <row r="206" spans="8:9">
      <c r="H206" s="49"/>
      <c r="I206" s="50"/>
    </row>
    <row r="207" spans="8:9">
      <c r="H207" s="49"/>
      <c r="I207" s="50"/>
    </row>
    <row r="208" spans="8:9">
      <c r="H208" s="49"/>
      <c r="I208" s="50"/>
    </row>
    <row r="209" spans="8:9">
      <c r="H209" s="49"/>
      <c r="I209" s="50"/>
    </row>
    <row r="210" spans="8:9">
      <c r="H210" s="49"/>
      <c r="I210" s="50"/>
    </row>
    <row r="211" spans="8:9">
      <c r="H211" s="49"/>
      <c r="I211" s="50"/>
    </row>
    <row r="212" spans="8:9">
      <c r="H212" s="49"/>
      <c r="I212" s="50"/>
    </row>
    <row r="213" spans="8:9">
      <c r="H213" s="49"/>
      <c r="I213" s="50"/>
    </row>
    <row r="214" spans="8:9">
      <c r="H214" s="49"/>
      <c r="I214" s="50"/>
    </row>
    <row r="215" spans="8:9">
      <c r="H215" s="49"/>
      <c r="I215" s="50"/>
    </row>
    <row r="216" spans="8:9">
      <c r="H216" s="49"/>
      <c r="I216" s="50"/>
    </row>
    <row r="217" spans="8:9">
      <c r="H217" s="49"/>
      <c r="I217" s="50"/>
    </row>
    <row r="218" spans="8:9">
      <c r="H218" s="49"/>
      <c r="I218" s="50"/>
    </row>
    <row r="219" spans="8:9">
      <c r="H219" s="49"/>
      <c r="I219" s="50"/>
    </row>
    <row r="220" spans="8:9">
      <c r="H220" s="49"/>
      <c r="I220" s="50"/>
    </row>
    <row r="221" spans="8:9">
      <c r="H221" s="49"/>
      <c r="I221" s="50"/>
    </row>
    <row r="222" spans="8:9">
      <c r="H222" s="49"/>
      <c r="I222" s="50"/>
    </row>
    <row r="223" spans="8:9">
      <c r="H223" s="49"/>
      <c r="I223" s="50"/>
    </row>
    <row r="224" spans="8:9">
      <c r="H224" s="49"/>
      <c r="I224" s="50"/>
    </row>
    <row r="225" spans="8:9">
      <c r="H225" s="49"/>
      <c r="I225" s="50"/>
    </row>
    <row r="226" spans="8:9">
      <c r="H226" s="49"/>
      <c r="I226" s="50"/>
    </row>
    <row r="227" spans="8:9">
      <c r="H227" s="49"/>
      <c r="I227" s="50"/>
    </row>
    <row r="228" spans="8:9">
      <c r="H228" s="49"/>
      <c r="I228" s="50"/>
    </row>
    <row r="229" spans="8:9">
      <c r="H229" s="49"/>
      <c r="I229" s="50"/>
    </row>
    <row r="230" spans="8:9">
      <c r="H230" s="49"/>
      <c r="I230" s="50"/>
    </row>
    <row r="231" spans="8:9">
      <c r="H231" s="49"/>
      <c r="I231" s="50"/>
    </row>
    <row r="232" spans="8:9">
      <c r="H232" s="49"/>
      <c r="I232" s="50"/>
    </row>
    <row r="233" spans="8:9">
      <c r="H233" s="49"/>
      <c r="I233" s="50"/>
    </row>
    <row r="234" spans="8:9">
      <c r="H234" s="49"/>
      <c r="I234" s="50"/>
    </row>
    <row r="235" spans="8:9">
      <c r="H235" s="49"/>
      <c r="I235" s="50"/>
    </row>
    <row r="236" spans="8:9">
      <c r="H236" s="49"/>
      <c r="I236" s="50"/>
    </row>
    <row r="237" spans="8:9">
      <c r="H237" s="49"/>
      <c r="I237" s="50"/>
    </row>
    <row r="238" spans="8:9">
      <c r="H238" s="49"/>
      <c r="I238" s="50"/>
    </row>
    <row r="239" spans="8:9">
      <c r="H239" s="49"/>
      <c r="I239" s="50"/>
    </row>
    <row r="240" spans="8:9">
      <c r="H240" s="49"/>
      <c r="I240" s="50"/>
    </row>
    <row r="241" spans="8:9">
      <c r="H241" s="49"/>
      <c r="I241" s="50"/>
    </row>
    <row r="242" spans="8:9">
      <c r="H242" s="49"/>
      <c r="I242" s="50"/>
    </row>
    <row r="243" spans="8:9">
      <c r="H243" s="49"/>
      <c r="I243" s="50"/>
    </row>
    <row r="244" spans="8:9">
      <c r="H244" s="49"/>
      <c r="I244" s="50"/>
    </row>
    <row r="245" spans="8:9">
      <c r="H245" s="49"/>
      <c r="I245" s="50"/>
    </row>
    <row r="246" spans="8:9">
      <c r="H246" s="49"/>
      <c r="I246" s="50"/>
    </row>
    <row r="247" spans="8:9">
      <c r="H247" s="49"/>
      <c r="I247" s="50"/>
    </row>
    <row r="248" spans="8:9">
      <c r="H248" s="49"/>
      <c r="I248" s="50"/>
    </row>
    <row r="249" spans="8:9">
      <c r="H249" s="49"/>
      <c r="I249" s="50"/>
    </row>
    <row r="250" spans="8:9">
      <c r="H250" s="49"/>
      <c r="I250" s="50"/>
    </row>
    <row r="251" spans="8:9">
      <c r="H251" s="49"/>
      <c r="I251" s="50"/>
    </row>
    <row r="252" spans="8:9">
      <c r="H252" s="49"/>
      <c r="I252" s="50"/>
    </row>
    <row r="253" spans="8:9">
      <c r="H253" s="49"/>
      <c r="I253" s="50"/>
    </row>
    <row r="254" spans="8:9">
      <c r="H254" s="49"/>
      <c r="I254" s="50"/>
    </row>
    <row r="255" spans="8:9">
      <c r="H255" s="49"/>
      <c r="I255" s="50"/>
    </row>
    <row r="256" spans="8:9">
      <c r="H256" s="49"/>
      <c r="I256" s="50"/>
    </row>
    <row r="257" spans="8:9">
      <c r="H257" s="49"/>
      <c r="I257" s="50"/>
    </row>
    <row r="258" spans="8:9">
      <c r="H258" s="49"/>
      <c r="I258" s="50"/>
    </row>
    <row r="259" spans="8:9">
      <c r="H259" s="49"/>
      <c r="I259" s="50"/>
    </row>
    <row r="260" spans="8:9">
      <c r="H260" s="49"/>
      <c r="I260" s="50"/>
    </row>
    <row r="261" spans="8:9">
      <c r="H261" s="49"/>
      <c r="I261" s="50"/>
    </row>
    <row r="262" spans="8:9">
      <c r="H262" s="49"/>
      <c r="I262" s="50"/>
    </row>
    <row r="263" spans="8:9">
      <c r="H263" s="49"/>
      <c r="I263" s="50"/>
    </row>
    <row r="264" spans="8:9">
      <c r="H264" s="49"/>
      <c r="I264" s="50"/>
    </row>
    <row r="265" spans="8:9">
      <c r="H265" s="49"/>
      <c r="I265" s="50"/>
    </row>
    <row r="266" spans="8:9">
      <c r="H266" s="49"/>
      <c r="I266" s="50"/>
    </row>
    <row r="267" spans="8:9">
      <c r="H267" s="49"/>
      <c r="I267" s="50"/>
    </row>
    <row r="268" spans="8:9">
      <c r="H268" s="49"/>
      <c r="I268" s="50"/>
    </row>
    <row r="269" spans="8:9">
      <c r="H269" s="49"/>
      <c r="I269" s="50"/>
    </row>
    <row r="270" spans="8:9">
      <c r="H270" s="49"/>
      <c r="I270" s="50"/>
    </row>
    <row r="271" spans="8:9">
      <c r="H271" s="49"/>
      <c r="I271" s="50"/>
    </row>
    <row r="272" spans="8:9">
      <c r="H272" s="49"/>
      <c r="I272" s="50"/>
    </row>
    <row r="273" spans="8:9">
      <c r="H273" s="49"/>
      <c r="I273" s="50"/>
    </row>
    <row r="274" spans="8:9">
      <c r="H274" s="49"/>
      <c r="I274" s="50"/>
    </row>
    <row r="275" spans="8:9">
      <c r="H275" s="49"/>
      <c r="I275" s="50"/>
    </row>
    <row r="276" spans="8:9">
      <c r="H276" s="49"/>
      <c r="I276" s="50"/>
    </row>
    <row r="277" spans="8:9">
      <c r="H277" s="49"/>
      <c r="I277" s="50"/>
    </row>
    <row r="278" spans="8:9">
      <c r="H278" s="49"/>
      <c r="I278" s="50"/>
    </row>
    <row r="279" spans="8:9">
      <c r="H279" s="49"/>
      <c r="I279" s="50"/>
    </row>
    <row r="280" spans="8:9">
      <c r="H280" s="49"/>
      <c r="I280" s="50"/>
    </row>
    <row r="281" spans="8:9">
      <c r="H281" s="49"/>
      <c r="I281" s="50"/>
    </row>
    <row r="282" spans="8:9">
      <c r="H282" s="49"/>
      <c r="I282" s="50"/>
    </row>
    <row r="283" spans="8:9">
      <c r="H283" s="49"/>
      <c r="I283" s="50"/>
    </row>
    <row r="284" spans="8:9">
      <c r="H284" s="49"/>
      <c r="I284" s="50"/>
    </row>
    <row r="285" spans="8:9">
      <c r="H285" s="49"/>
      <c r="I285" s="50"/>
    </row>
    <row r="286" spans="8:9">
      <c r="H286" s="49"/>
      <c r="I286" s="50"/>
    </row>
    <row r="287" spans="8:9">
      <c r="H287" s="49"/>
      <c r="I287" s="50"/>
    </row>
    <row r="288" spans="8:9">
      <c r="H288" s="49"/>
      <c r="I288" s="50"/>
    </row>
    <row r="289" spans="8:9">
      <c r="H289" s="49"/>
      <c r="I289" s="50"/>
    </row>
    <row r="290" spans="8:9">
      <c r="H290" s="49"/>
      <c r="I290" s="50"/>
    </row>
    <row r="291" spans="8:9">
      <c r="H291" s="49"/>
      <c r="I291" s="50"/>
    </row>
    <row r="292" spans="8:9">
      <c r="H292" s="49"/>
      <c r="I292" s="50"/>
    </row>
    <row r="293" spans="8:9">
      <c r="H293" s="49"/>
      <c r="I293" s="50"/>
    </row>
    <row r="294" spans="8:9">
      <c r="H294" s="49"/>
      <c r="I294" s="50"/>
    </row>
    <row r="295" spans="8:9">
      <c r="H295" s="49"/>
      <c r="I295" s="50"/>
    </row>
    <row r="296" spans="8:9">
      <c r="H296" s="49"/>
      <c r="I296" s="50"/>
    </row>
    <row r="297" spans="8:9">
      <c r="H297" s="49"/>
      <c r="I297" s="50"/>
    </row>
    <row r="298" spans="8:9">
      <c r="H298" s="49"/>
      <c r="I298" s="50"/>
    </row>
    <row r="299" spans="8:9">
      <c r="H299" s="49"/>
      <c r="I299" s="50"/>
    </row>
    <row r="300" spans="8:9">
      <c r="H300" s="49"/>
      <c r="I300" s="50"/>
    </row>
    <row r="301" spans="8:9">
      <c r="H301" s="49"/>
      <c r="I301" s="50"/>
    </row>
    <row r="302" spans="8:9">
      <c r="H302" s="49"/>
      <c r="I302" s="50"/>
    </row>
    <row r="303" spans="8:9">
      <c r="H303" s="49"/>
      <c r="I303" s="50"/>
    </row>
    <row r="304" spans="8:9">
      <c r="H304" s="49"/>
      <c r="I304" s="50"/>
    </row>
    <row r="305" spans="8:9">
      <c r="H305" s="49"/>
      <c r="I305" s="50"/>
    </row>
    <row r="306" spans="8:9">
      <c r="H306" s="49"/>
      <c r="I306" s="50"/>
    </row>
    <row r="307" spans="8:9">
      <c r="H307" s="49"/>
      <c r="I307" s="50"/>
    </row>
    <row r="308" spans="8:9">
      <c r="H308" s="49"/>
      <c r="I308" s="50"/>
    </row>
    <row r="309" spans="8:9">
      <c r="H309" s="49"/>
      <c r="I309" s="50"/>
    </row>
    <row r="310" spans="8:9">
      <c r="H310" s="49"/>
      <c r="I310" s="50"/>
    </row>
    <row r="311" spans="8:9">
      <c r="H311" s="49"/>
      <c r="I311" s="50"/>
    </row>
    <row r="312" spans="8:9">
      <c r="H312" s="49"/>
      <c r="I312" s="50"/>
    </row>
    <row r="313" spans="8:9">
      <c r="H313" s="49"/>
      <c r="I313" s="50"/>
    </row>
    <row r="314" spans="8:9">
      <c r="H314" s="49"/>
      <c r="I314" s="50"/>
    </row>
    <row r="315" spans="8:9">
      <c r="H315" s="49"/>
      <c r="I315" s="50"/>
    </row>
    <row r="316" spans="8:9">
      <c r="H316" s="49"/>
      <c r="I316" s="50"/>
    </row>
    <row r="317" spans="8:9">
      <c r="H317" s="49"/>
      <c r="I317" s="50"/>
    </row>
    <row r="318" spans="8:9">
      <c r="H318" s="49"/>
      <c r="I318" s="50"/>
    </row>
    <row r="319" spans="8:9">
      <c r="H319" s="49"/>
      <c r="I319" s="50"/>
    </row>
    <row r="320" spans="8:9">
      <c r="H320" s="49"/>
      <c r="I320" s="50"/>
    </row>
    <row r="321" spans="8:9">
      <c r="H321" s="49"/>
      <c r="I321" s="50"/>
    </row>
    <row r="322" spans="8:9">
      <c r="H322" s="49"/>
      <c r="I322" s="50"/>
    </row>
    <row r="323" spans="8:9">
      <c r="H323" s="49"/>
      <c r="I323" s="50"/>
    </row>
    <row r="324" spans="8:9">
      <c r="H324" s="49"/>
      <c r="I324" s="50"/>
    </row>
    <row r="325" spans="8:9">
      <c r="H325" s="49"/>
      <c r="I325" s="50"/>
    </row>
    <row r="326" spans="8:9">
      <c r="H326" s="49"/>
      <c r="I326" s="50"/>
    </row>
    <row r="327" spans="8:9">
      <c r="H327" s="49"/>
      <c r="I327" s="50"/>
    </row>
    <row r="328" spans="8:9">
      <c r="H328" s="49"/>
      <c r="I328" s="50"/>
    </row>
    <row r="329" spans="8:9">
      <c r="H329" s="49"/>
      <c r="I329" s="50"/>
    </row>
    <row r="330" spans="8:9">
      <c r="H330" s="49"/>
      <c r="I330" s="50"/>
    </row>
    <row r="331" spans="8:9">
      <c r="H331" s="49"/>
      <c r="I331" s="50"/>
    </row>
    <row r="332" spans="8:9">
      <c r="H332" s="49"/>
      <c r="I332" s="50"/>
    </row>
    <row r="333" spans="8:9">
      <c r="H333" s="49"/>
      <c r="I333" s="50"/>
    </row>
    <row r="334" spans="8:9">
      <c r="H334" s="49"/>
      <c r="I334" s="50"/>
    </row>
    <row r="335" spans="8:9">
      <c r="H335" s="49"/>
      <c r="I335" s="50"/>
    </row>
    <row r="336" spans="8:9">
      <c r="H336" s="49"/>
      <c r="I336" s="50"/>
    </row>
    <row r="337" spans="8:9">
      <c r="H337" s="49"/>
      <c r="I337" s="50"/>
    </row>
    <row r="338" spans="8:9">
      <c r="H338" s="49"/>
      <c r="I338" s="50"/>
    </row>
    <row r="339" spans="8:9">
      <c r="H339" s="49"/>
      <c r="I339" s="50"/>
    </row>
    <row r="340" spans="8:9">
      <c r="H340" s="49"/>
      <c r="I340" s="50"/>
    </row>
    <row r="341" spans="8:9">
      <c r="H341" s="49"/>
      <c r="I341" s="50"/>
    </row>
    <row r="342" spans="8:9">
      <c r="H342" s="49"/>
      <c r="I342" s="50"/>
    </row>
    <row r="343" spans="8:9">
      <c r="H343" s="49"/>
      <c r="I343" s="50"/>
    </row>
    <row r="344" spans="8:9">
      <c r="H344" s="49"/>
      <c r="I344" s="50"/>
    </row>
    <row r="345" spans="8:9">
      <c r="H345" s="49"/>
      <c r="I345" s="50"/>
    </row>
    <row r="346" spans="8:9">
      <c r="H346" s="49"/>
      <c r="I346" s="50"/>
    </row>
    <row r="347" spans="8:9">
      <c r="H347" s="49"/>
      <c r="I347" s="50"/>
    </row>
    <row r="348" spans="8:9">
      <c r="H348" s="49"/>
      <c r="I348" s="50"/>
    </row>
    <row r="349" spans="8:9">
      <c r="H349" s="49"/>
      <c r="I349" s="50"/>
    </row>
    <row r="350" spans="8:9">
      <c r="H350" s="49"/>
      <c r="I350" s="50"/>
    </row>
    <row r="351" spans="8:9">
      <c r="H351" s="49"/>
      <c r="I351" s="50"/>
    </row>
    <row r="352" spans="8:9">
      <c r="H352" s="49"/>
      <c r="I352" s="50"/>
    </row>
    <row r="353" spans="8:9">
      <c r="H353" s="49"/>
      <c r="I353" s="50"/>
    </row>
    <row r="354" spans="8:9">
      <c r="H354" s="49"/>
      <c r="I354" s="50"/>
    </row>
    <row r="355" spans="8:9">
      <c r="H355" s="49"/>
      <c r="I355" s="50"/>
    </row>
    <row r="356" spans="8:9">
      <c r="H356" s="49"/>
      <c r="I356" s="50"/>
    </row>
    <row r="357" spans="8:9">
      <c r="H357" s="49"/>
      <c r="I357" s="50"/>
    </row>
    <row r="358" spans="8:9">
      <c r="H358" s="49"/>
      <c r="I358" s="50"/>
    </row>
    <row r="359" spans="8:9">
      <c r="H359" s="49"/>
      <c r="I359" s="50"/>
    </row>
    <row r="360" spans="8:9">
      <c r="H360" s="49"/>
      <c r="I360" s="50"/>
    </row>
    <row r="361" spans="8:9">
      <c r="H361" s="49"/>
      <c r="I361" s="50"/>
    </row>
    <row r="362" spans="8:9">
      <c r="H362" s="49"/>
      <c r="I362" s="50"/>
    </row>
    <row r="363" spans="8:9">
      <c r="H363" s="49"/>
      <c r="I363" s="50"/>
    </row>
    <row r="364" spans="8:9">
      <c r="H364" s="49"/>
      <c r="I364" s="50"/>
    </row>
    <row r="365" spans="8:9">
      <c r="H365" s="49"/>
      <c r="I365" s="50"/>
    </row>
    <row r="366" spans="8:9">
      <c r="H366" s="49"/>
      <c r="I366" s="50"/>
    </row>
    <row r="367" spans="8:9">
      <c r="H367" s="49"/>
      <c r="I367" s="50"/>
    </row>
    <row r="368" spans="8:9">
      <c r="H368" s="49"/>
      <c r="I368" s="50"/>
    </row>
    <row r="369" spans="8:9">
      <c r="H369" s="49"/>
      <c r="I369" s="50"/>
    </row>
    <row r="370" spans="8:9">
      <c r="H370" s="49"/>
      <c r="I370" s="50"/>
    </row>
    <row r="371" spans="8:9">
      <c r="H371" s="49"/>
      <c r="I371" s="50"/>
    </row>
    <row r="372" spans="8:9">
      <c r="H372" s="49"/>
      <c r="I372" s="50"/>
    </row>
    <row r="373" spans="8:9">
      <c r="H373" s="49"/>
      <c r="I373" s="50"/>
    </row>
    <row r="374" spans="8:9">
      <c r="H374" s="49"/>
      <c r="I374" s="50"/>
    </row>
    <row r="375" spans="8:9">
      <c r="H375" s="49"/>
      <c r="I375" s="50"/>
    </row>
    <row r="376" spans="8:9">
      <c r="H376" s="49"/>
      <c r="I376" s="50"/>
    </row>
    <row r="377" spans="8:9">
      <c r="H377" s="49"/>
      <c r="I377" s="50"/>
    </row>
    <row r="378" spans="8:9">
      <c r="H378" s="49"/>
      <c r="I378" s="50"/>
    </row>
    <row r="379" spans="8:9">
      <c r="H379" s="49"/>
      <c r="I379" s="50"/>
    </row>
    <row r="380" spans="8:9">
      <c r="H380" s="49"/>
      <c r="I380" s="50"/>
    </row>
    <row r="381" spans="8:9">
      <c r="H381" s="49"/>
      <c r="I381" s="50"/>
    </row>
    <row r="382" spans="8:9">
      <c r="H382" s="49"/>
      <c r="I382" s="50"/>
    </row>
    <row r="383" spans="8:9">
      <c r="H383" s="49"/>
      <c r="I383" s="50"/>
    </row>
    <row r="384" spans="8:9">
      <c r="H384" s="49"/>
      <c r="I384" s="50"/>
    </row>
    <row r="385" spans="8:9">
      <c r="H385" s="49"/>
      <c r="I385" s="50"/>
    </row>
    <row r="386" spans="8:9">
      <c r="H386" s="49"/>
      <c r="I386" s="50"/>
    </row>
    <row r="387" spans="8:9">
      <c r="H387" s="49"/>
      <c r="I387" s="50"/>
    </row>
    <row r="388" spans="8:9">
      <c r="H388" s="49"/>
      <c r="I388" s="50"/>
    </row>
    <row r="389" spans="8:9">
      <c r="H389" s="49"/>
      <c r="I389" s="50"/>
    </row>
    <row r="390" spans="8:9">
      <c r="H390" s="49"/>
      <c r="I390" s="50"/>
    </row>
    <row r="391" spans="8:9">
      <c r="H391" s="49"/>
      <c r="I391" s="50"/>
    </row>
    <row r="392" spans="8:9">
      <c r="H392" s="49"/>
      <c r="I392" s="50"/>
    </row>
    <row r="393" spans="8:9">
      <c r="H393" s="49"/>
      <c r="I393" s="50"/>
    </row>
    <row r="394" spans="8:9">
      <c r="H394" s="49"/>
      <c r="I394" s="50"/>
    </row>
    <row r="395" spans="8:9">
      <c r="H395" s="49"/>
      <c r="I395" s="50"/>
    </row>
    <row r="396" spans="8:9">
      <c r="H396" s="49"/>
      <c r="I396" s="50"/>
    </row>
    <row r="397" spans="8:9">
      <c r="H397" s="49"/>
      <c r="I397" s="50"/>
    </row>
    <row r="398" spans="8:9">
      <c r="H398" s="49"/>
      <c r="I398" s="50"/>
    </row>
    <row r="399" spans="8:9">
      <c r="H399" s="49"/>
      <c r="I399" s="50"/>
    </row>
    <row r="400" spans="8:9">
      <c r="H400" s="49"/>
      <c r="I400" s="50"/>
    </row>
    <row r="401" spans="8:9">
      <c r="H401" s="49"/>
      <c r="I401" s="50"/>
    </row>
    <row r="402" spans="8:9">
      <c r="H402" s="49"/>
      <c r="I402" s="50"/>
    </row>
    <row r="403" spans="8:9">
      <c r="H403" s="49"/>
      <c r="I403" s="50"/>
    </row>
    <row r="404" spans="8:9">
      <c r="H404" s="49"/>
      <c r="I404" s="50"/>
    </row>
    <row r="405" spans="8:9">
      <c r="H405" s="49"/>
      <c r="I405" s="50"/>
    </row>
    <row r="406" spans="8:9">
      <c r="H406" s="49"/>
      <c r="I406" s="50"/>
    </row>
    <row r="407" spans="8:9">
      <c r="H407" s="49"/>
      <c r="I407" s="50"/>
    </row>
    <row r="408" spans="8:9">
      <c r="H408" s="49"/>
      <c r="I408" s="50"/>
    </row>
    <row r="409" spans="8:9">
      <c r="H409" s="49"/>
      <c r="I409" s="50"/>
    </row>
    <row r="410" spans="8:9">
      <c r="H410" s="49"/>
      <c r="I410" s="50"/>
    </row>
    <row r="411" spans="8:9">
      <c r="H411" s="49"/>
      <c r="I411" s="50"/>
    </row>
    <row r="412" spans="8:9">
      <c r="H412" s="49"/>
      <c r="I412" s="50"/>
    </row>
    <row r="413" spans="8:9">
      <c r="H413" s="49"/>
      <c r="I413" s="50"/>
    </row>
    <row r="414" spans="8:9">
      <c r="H414" s="49"/>
      <c r="I414" s="50"/>
    </row>
    <row r="415" spans="8:9">
      <c r="H415" s="49"/>
      <c r="I415" s="50"/>
    </row>
    <row r="416" spans="8:9">
      <c r="H416" s="49"/>
      <c r="I416" s="50"/>
    </row>
    <row r="417" spans="8:9">
      <c r="H417" s="49"/>
      <c r="I417" s="50"/>
    </row>
    <row r="418" spans="8:9">
      <c r="H418" s="49"/>
      <c r="I418" s="50"/>
    </row>
    <row r="419" spans="8:9">
      <c r="H419" s="49"/>
      <c r="I419" s="50"/>
    </row>
    <row r="420" spans="8:9">
      <c r="H420" s="49"/>
      <c r="I420" s="50"/>
    </row>
    <row r="421" spans="8:9">
      <c r="H421" s="49"/>
      <c r="I421" s="50"/>
    </row>
    <row r="422" spans="8:9">
      <c r="H422" s="49"/>
      <c r="I422" s="50"/>
    </row>
    <row r="423" spans="8:9">
      <c r="H423" s="49"/>
      <c r="I423" s="50"/>
    </row>
    <row r="424" spans="8:9">
      <c r="H424" s="49"/>
      <c r="I424" s="50"/>
    </row>
    <row r="425" spans="8:9">
      <c r="H425" s="49"/>
      <c r="I425" s="50"/>
    </row>
    <row r="426" spans="8:9">
      <c r="H426" s="49"/>
      <c r="I426" s="50"/>
    </row>
    <row r="427" spans="8:9">
      <c r="H427" s="49"/>
      <c r="I427" s="50"/>
    </row>
    <row r="428" spans="8:9">
      <c r="H428" s="49"/>
      <c r="I428" s="50"/>
    </row>
    <row r="429" spans="8:9">
      <c r="H429" s="49"/>
      <c r="I429" s="50"/>
    </row>
    <row r="430" spans="8:9">
      <c r="H430" s="49"/>
      <c r="I430" s="50"/>
    </row>
    <row r="431" spans="8:9">
      <c r="H431" s="49"/>
      <c r="I431" s="50"/>
    </row>
    <row r="432" spans="8:9">
      <c r="H432" s="49"/>
      <c r="I432" s="50"/>
    </row>
    <row r="433" spans="8:9">
      <c r="H433" s="49"/>
      <c r="I433" s="50"/>
    </row>
    <row r="434" spans="8:9">
      <c r="H434" s="49"/>
      <c r="I434" s="50"/>
    </row>
    <row r="435" spans="8:9">
      <c r="H435" s="49"/>
      <c r="I435" s="50"/>
    </row>
    <row r="436" spans="8:9">
      <c r="H436" s="49"/>
      <c r="I436" s="50"/>
    </row>
    <row r="437" spans="8:9">
      <c r="H437" s="49"/>
      <c r="I437" s="50"/>
    </row>
    <row r="438" spans="8:9">
      <c r="H438" s="49"/>
      <c r="I438" s="50"/>
    </row>
    <row r="439" spans="8:9">
      <c r="H439" s="49"/>
      <c r="I439" s="50"/>
    </row>
    <row r="440" spans="8:9">
      <c r="H440" s="49"/>
      <c r="I440" s="50"/>
    </row>
    <row r="441" spans="8:9">
      <c r="H441" s="49"/>
      <c r="I441" s="50"/>
    </row>
    <row r="442" spans="8:9">
      <c r="H442" s="49"/>
      <c r="I442" s="50"/>
    </row>
    <row r="443" spans="8:9">
      <c r="H443" s="49"/>
      <c r="I443" s="50"/>
    </row>
    <row r="444" spans="8:9">
      <c r="H444" s="49"/>
      <c r="I444" s="50"/>
    </row>
    <row r="445" spans="8:9">
      <c r="H445" s="49"/>
      <c r="I445" s="50"/>
    </row>
    <row r="446" spans="8:9">
      <c r="H446" s="49"/>
      <c r="I446" s="50"/>
    </row>
    <row r="447" spans="8:9">
      <c r="H447" s="49"/>
      <c r="I447" s="50"/>
    </row>
    <row r="448" spans="8:9">
      <c r="H448" s="49"/>
      <c r="I448" s="50"/>
    </row>
    <row r="449" spans="8:9">
      <c r="H449" s="49"/>
      <c r="I449" s="50"/>
    </row>
    <row r="450" spans="8:9">
      <c r="H450" s="49"/>
      <c r="I450" s="50"/>
    </row>
    <row r="451" spans="8:9">
      <c r="H451" s="49"/>
      <c r="I451" s="50"/>
    </row>
    <row r="452" spans="8:9">
      <c r="H452" s="49"/>
      <c r="I452" s="50"/>
    </row>
    <row r="453" spans="8:9">
      <c r="H453" s="49"/>
      <c r="I453" s="50"/>
    </row>
    <row r="454" spans="8:9">
      <c r="H454" s="49"/>
      <c r="I454" s="50"/>
    </row>
    <row r="455" spans="8:9">
      <c r="H455" s="49"/>
      <c r="I455" s="50"/>
    </row>
    <row r="456" spans="8:9">
      <c r="H456" s="49"/>
      <c r="I456" s="50"/>
    </row>
    <row r="457" spans="8:9">
      <c r="H457" s="49"/>
      <c r="I457" s="50"/>
    </row>
    <row r="458" spans="8:9">
      <c r="H458" s="49"/>
      <c r="I458" s="50"/>
    </row>
    <row r="459" spans="8:9">
      <c r="H459" s="49"/>
      <c r="I459" s="50"/>
    </row>
    <row r="460" spans="8:9">
      <c r="H460" s="49"/>
      <c r="I460" s="50"/>
    </row>
    <row r="461" spans="8:9">
      <c r="H461" s="49"/>
      <c r="I461" s="50"/>
    </row>
    <row r="462" spans="8:9">
      <c r="H462" s="49"/>
      <c r="I462" s="50"/>
    </row>
    <row r="463" spans="8:9">
      <c r="H463" s="49"/>
      <c r="I463" s="50"/>
    </row>
    <row r="464" spans="8:9">
      <c r="H464" s="49"/>
      <c r="I464" s="50"/>
    </row>
    <row r="465" spans="8:9">
      <c r="H465" s="49"/>
      <c r="I465" s="50"/>
    </row>
    <row r="466" spans="8:9">
      <c r="H466" s="49"/>
      <c r="I466" s="50"/>
    </row>
    <row r="467" spans="8:9">
      <c r="H467" s="49"/>
      <c r="I467" s="50"/>
    </row>
    <row r="468" spans="8:9">
      <c r="H468" s="49"/>
      <c r="I468" s="50"/>
    </row>
    <row r="469" spans="8:9">
      <c r="H469" s="49"/>
      <c r="I469" s="50"/>
    </row>
    <row r="470" spans="8:9">
      <c r="H470" s="49"/>
      <c r="I470" s="50"/>
    </row>
    <row r="471" spans="8:9">
      <c r="H471" s="49"/>
      <c r="I471" s="50"/>
    </row>
    <row r="472" spans="8:9">
      <c r="H472" s="49"/>
      <c r="I472" s="50"/>
    </row>
    <row r="473" spans="8:9">
      <c r="H473" s="49"/>
      <c r="I473" s="50"/>
    </row>
    <row r="474" spans="8:9">
      <c r="H474" s="49"/>
      <c r="I474" s="50"/>
    </row>
    <row r="475" spans="8:9">
      <c r="H475" s="49"/>
      <c r="I475" s="50"/>
    </row>
    <row r="476" spans="8:9">
      <c r="H476" s="49"/>
      <c r="I476" s="50"/>
    </row>
    <row r="477" spans="8:9">
      <c r="H477" s="49"/>
      <c r="I477" s="50"/>
    </row>
    <row r="478" spans="8:9">
      <c r="H478" s="49"/>
      <c r="I478" s="50"/>
    </row>
    <row r="479" spans="8:9">
      <c r="H479" s="49"/>
      <c r="I479" s="50"/>
    </row>
    <row r="480" spans="8:9">
      <c r="H480" s="49"/>
      <c r="I480" s="50"/>
    </row>
    <row r="481" spans="8:9">
      <c r="H481" s="49"/>
      <c r="I481" s="50"/>
    </row>
    <row r="482" spans="8:9">
      <c r="H482" s="49"/>
      <c r="I482" s="50"/>
    </row>
    <row r="483" spans="8:9">
      <c r="H483" s="49"/>
      <c r="I483" s="50"/>
    </row>
    <row r="484" spans="8:9">
      <c r="H484" s="49"/>
      <c r="I484" s="50"/>
    </row>
    <row r="485" spans="8:9">
      <c r="H485" s="49"/>
      <c r="I485" s="50"/>
    </row>
    <row r="486" spans="8:9">
      <c r="H486" s="49"/>
      <c r="I486" s="50"/>
    </row>
    <row r="487" spans="8:9">
      <c r="H487" s="49"/>
      <c r="I487" s="50"/>
    </row>
    <row r="488" spans="8:9">
      <c r="H488" s="49"/>
      <c r="I488" s="50"/>
    </row>
    <row r="489" spans="8:9">
      <c r="H489" s="49"/>
      <c r="I489" s="50"/>
    </row>
    <row r="490" spans="8:9">
      <c r="H490" s="49"/>
      <c r="I490" s="50"/>
    </row>
    <row r="491" spans="8:9">
      <c r="H491" s="49"/>
      <c r="I491" s="50"/>
    </row>
    <row r="492" spans="8:9">
      <c r="H492" s="49"/>
      <c r="I492" s="50"/>
    </row>
    <row r="493" spans="8:9">
      <c r="H493" s="49"/>
      <c r="I493" s="50"/>
    </row>
    <row r="494" spans="8:9">
      <c r="H494" s="49"/>
      <c r="I494" s="50"/>
    </row>
    <row r="495" spans="8:9">
      <c r="H495" s="49"/>
      <c r="I495" s="50"/>
    </row>
    <row r="496" spans="8:9">
      <c r="H496" s="49"/>
      <c r="I496" s="50"/>
    </row>
    <row r="497" spans="8:9">
      <c r="H497" s="49"/>
      <c r="I497" s="50"/>
    </row>
    <row r="498" spans="8:9">
      <c r="H498" s="49"/>
      <c r="I498" s="50"/>
    </row>
    <row r="499" spans="8:9">
      <c r="H499" s="49"/>
      <c r="I499" s="50"/>
    </row>
    <row r="500" spans="8:9">
      <c r="H500" s="49"/>
      <c r="I500" s="50"/>
    </row>
    <row r="501" spans="8:9">
      <c r="H501" s="49"/>
      <c r="I501" s="50"/>
    </row>
    <row r="502" spans="8:9">
      <c r="H502" s="49"/>
      <c r="I502" s="50"/>
    </row>
    <row r="503" spans="8:9">
      <c r="H503" s="49"/>
      <c r="I503" s="50"/>
    </row>
    <row r="504" spans="8:9">
      <c r="H504" s="49"/>
      <c r="I504" s="50"/>
    </row>
    <row r="505" spans="8:9">
      <c r="H505" s="49"/>
      <c r="I505" s="50"/>
    </row>
    <row r="506" spans="8:9">
      <c r="H506" s="49"/>
      <c r="I506" s="50"/>
    </row>
    <row r="507" spans="8:9">
      <c r="H507" s="49"/>
      <c r="I507" s="50"/>
    </row>
    <row r="508" spans="8:9">
      <c r="H508" s="49"/>
      <c r="I508" s="50"/>
    </row>
    <row r="509" spans="8:9">
      <c r="H509" s="49"/>
      <c r="I509" s="50"/>
    </row>
    <row r="510" spans="8:9">
      <c r="H510" s="49"/>
      <c r="I510" s="50"/>
    </row>
    <row r="511" spans="8:9">
      <c r="H511" s="49"/>
      <c r="I511" s="50"/>
    </row>
    <row r="512" spans="8:9">
      <c r="H512" s="49"/>
      <c r="I512" s="50"/>
    </row>
    <row r="513" spans="8:9">
      <c r="H513" s="49"/>
      <c r="I513" s="50"/>
    </row>
    <row r="514" spans="8:9">
      <c r="H514" s="49"/>
      <c r="I514" s="50"/>
    </row>
    <row r="515" spans="8:9">
      <c r="H515" s="49"/>
      <c r="I515" s="50"/>
    </row>
    <row r="516" spans="8:9">
      <c r="H516" s="49"/>
      <c r="I516" s="50"/>
    </row>
    <row r="517" spans="8:9">
      <c r="H517" s="49"/>
      <c r="I517" s="50"/>
    </row>
    <row r="518" spans="8:9">
      <c r="H518" s="49"/>
      <c r="I518" s="50"/>
    </row>
    <row r="519" spans="8:9">
      <c r="H519" s="49"/>
      <c r="I519" s="50"/>
    </row>
    <row r="520" spans="8:9">
      <c r="H520" s="49"/>
      <c r="I520" s="50"/>
    </row>
    <row r="521" spans="8:9">
      <c r="H521" s="49"/>
      <c r="I521" s="50"/>
    </row>
    <row r="522" spans="8:9">
      <c r="H522" s="49"/>
      <c r="I522" s="50"/>
    </row>
    <row r="523" spans="8:9">
      <c r="H523" s="49"/>
      <c r="I523" s="50"/>
    </row>
    <row r="524" spans="8:9">
      <c r="H524" s="49"/>
      <c r="I524" s="50"/>
    </row>
    <row r="525" spans="8:9">
      <c r="H525" s="49"/>
      <c r="I525" s="50"/>
    </row>
    <row r="526" spans="8:9">
      <c r="H526" s="49"/>
      <c r="I526" s="50"/>
    </row>
    <row r="527" spans="8:9">
      <c r="H527" s="49"/>
      <c r="I527" s="50"/>
    </row>
    <row r="528" spans="8:9">
      <c r="H528" s="49"/>
      <c r="I528" s="50"/>
    </row>
    <row r="529" spans="8:9">
      <c r="H529" s="49"/>
      <c r="I529" s="50"/>
    </row>
    <row r="530" spans="8:9">
      <c r="H530" s="49"/>
      <c r="I530" s="50"/>
    </row>
    <row r="531" spans="8:9">
      <c r="H531" s="49"/>
      <c r="I531" s="50"/>
    </row>
    <row r="532" spans="8:9">
      <c r="H532" s="49"/>
      <c r="I532" s="50"/>
    </row>
    <row r="533" spans="8:9">
      <c r="H533" s="49"/>
      <c r="I533" s="50"/>
    </row>
    <row r="534" spans="8:9">
      <c r="H534" s="49"/>
      <c r="I534" s="50"/>
    </row>
    <row r="535" spans="8:9">
      <c r="H535" s="49"/>
      <c r="I535" s="50"/>
    </row>
    <row r="536" spans="8:9">
      <c r="H536" s="49"/>
      <c r="I536" s="50"/>
    </row>
    <row r="537" spans="8:9">
      <c r="H537" s="49"/>
      <c r="I537" s="50"/>
    </row>
    <row r="538" spans="8:9">
      <c r="H538" s="49"/>
      <c r="I538" s="50"/>
    </row>
    <row r="539" spans="8:9">
      <c r="H539" s="49"/>
      <c r="I539" s="50"/>
    </row>
    <row r="540" spans="8:9">
      <c r="H540" s="49"/>
      <c r="I540" s="50"/>
    </row>
    <row r="541" spans="8:9">
      <c r="H541" s="49"/>
      <c r="I541" s="50"/>
    </row>
    <row r="542" spans="8:9">
      <c r="H542" s="49"/>
      <c r="I542" s="50"/>
    </row>
    <row r="543" spans="8:9">
      <c r="H543" s="49"/>
      <c r="I543" s="50"/>
    </row>
    <row r="544" spans="8:9">
      <c r="H544" s="49"/>
      <c r="I544" s="50"/>
    </row>
    <row r="545" spans="8:9">
      <c r="H545" s="49"/>
      <c r="I545" s="50"/>
    </row>
    <row r="546" spans="8:9">
      <c r="H546" s="49"/>
      <c r="I546" s="50"/>
    </row>
    <row r="547" spans="8:9">
      <c r="H547" s="49"/>
      <c r="I547" s="50"/>
    </row>
    <row r="548" spans="8:9">
      <c r="H548" s="49"/>
      <c r="I548" s="50"/>
    </row>
    <row r="549" spans="8:9">
      <c r="H549" s="49"/>
      <c r="I549" s="50"/>
    </row>
    <row r="550" spans="8:9">
      <c r="H550" s="49"/>
      <c r="I550" s="50"/>
    </row>
    <row r="551" spans="8:9">
      <c r="H551" s="49"/>
      <c r="I551" s="50"/>
    </row>
    <row r="552" spans="8:9">
      <c r="H552" s="49"/>
      <c r="I552" s="50"/>
    </row>
    <row r="553" spans="8:9">
      <c r="H553" s="49"/>
      <c r="I553" s="50"/>
    </row>
    <row r="554" spans="8:9">
      <c r="H554" s="49"/>
      <c r="I554" s="50"/>
    </row>
    <row r="555" spans="8:9">
      <c r="H555" s="49"/>
      <c r="I555" s="50"/>
    </row>
    <row r="556" spans="8:9">
      <c r="H556" s="49"/>
      <c r="I556" s="50"/>
    </row>
    <row r="557" spans="8:9">
      <c r="H557" s="49"/>
      <c r="I557" s="50"/>
    </row>
    <row r="558" spans="8:9">
      <c r="H558" s="49"/>
      <c r="I558" s="50"/>
    </row>
    <row r="559" spans="8:9">
      <c r="H559" s="49"/>
      <c r="I559" s="50"/>
    </row>
    <row r="560" spans="8:9">
      <c r="H560" s="49"/>
      <c r="I560" s="50"/>
    </row>
    <row r="561" spans="8:9">
      <c r="H561" s="49"/>
      <c r="I561" s="50"/>
    </row>
    <row r="562" spans="8:9">
      <c r="H562" s="49"/>
      <c r="I562" s="50"/>
    </row>
    <row r="563" spans="8:9">
      <c r="H563" s="49"/>
      <c r="I563" s="50"/>
    </row>
    <row r="564" spans="8:9">
      <c r="H564" s="49"/>
      <c r="I564" s="50"/>
    </row>
    <row r="565" spans="8:9">
      <c r="H565" s="49"/>
      <c r="I565" s="50"/>
    </row>
    <row r="566" spans="8:9">
      <c r="H566" s="49"/>
      <c r="I566" s="50"/>
    </row>
    <row r="567" spans="8:9">
      <c r="H567" s="49"/>
      <c r="I567" s="50"/>
    </row>
    <row r="568" spans="8:9">
      <c r="H568" s="49"/>
      <c r="I568" s="50"/>
    </row>
    <row r="569" spans="8:9">
      <c r="H569" s="49"/>
      <c r="I569" s="50"/>
    </row>
    <row r="570" spans="8:9">
      <c r="H570" s="49"/>
      <c r="I570" s="50"/>
    </row>
    <row r="571" spans="8:9">
      <c r="H571" s="49"/>
      <c r="I571" s="50"/>
    </row>
    <row r="572" spans="8:9">
      <c r="H572" s="49"/>
      <c r="I572" s="50"/>
    </row>
    <row r="573" spans="8:9">
      <c r="H573" s="49"/>
      <c r="I573" s="50"/>
    </row>
    <row r="574" spans="8:9">
      <c r="H574" s="49"/>
      <c r="I574" s="50"/>
    </row>
    <row r="575" spans="8:9">
      <c r="H575" s="49"/>
      <c r="I575" s="50"/>
    </row>
    <row r="576" spans="8:9">
      <c r="H576" s="49"/>
      <c r="I576" s="50"/>
    </row>
    <row r="577" spans="8:9">
      <c r="H577" s="49"/>
      <c r="I577" s="50"/>
    </row>
    <row r="578" spans="8:9">
      <c r="H578" s="49"/>
      <c r="I578" s="50"/>
    </row>
    <row r="579" spans="8:9">
      <c r="H579" s="49"/>
      <c r="I579" s="50"/>
    </row>
    <row r="580" spans="8:9">
      <c r="H580" s="49"/>
      <c r="I580" s="50"/>
    </row>
    <row r="581" spans="8:9">
      <c r="H581" s="49"/>
      <c r="I581" s="50"/>
    </row>
    <row r="582" spans="8:9">
      <c r="H582" s="49"/>
      <c r="I582" s="50"/>
    </row>
    <row r="583" spans="8:9">
      <c r="H583" s="49"/>
      <c r="I583" s="50"/>
    </row>
    <row r="584" spans="8:9">
      <c r="H584" s="49"/>
      <c r="I584" s="50"/>
    </row>
    <row r="585" spans="8:9">
      <c r="H585" s="49"/>
      <c r="I585" s="50"/>
    </row>
    <row r="586" spans="8:9">
      <c r="H586" s="49"/>
      <c r="I586" s="50"/>
    </row>
    <row r="587" spans="8:9">
      <c r="H587" s="49"/>
      <c r="I587" s="50"/>
    </row>
    <row r="588" spans="8:9">
      <c r="H588" s="49"/>
      <c r="I588" s="50"/>
    </row>
    <row r="589" spans="8:9">
      <c r="H589" s="49"/>
      <c r="I589" s="50"/>
    </row>
    <row r="590" spans="8:9">
      <c r="H590" s="49"/>
      <c r="I590" s="50"/>
    </row>
    <row r="591" spans="8:9">
      <c r="H591" s="49"/>
      <c r="I591" s="50"/>
    </row>
    <row r="592" spans="8:9">
      <c r="H592" s="49"/>
      <c r="I592" s="50"/>
    </row>
    <row r="593" spans="8:9">
      <c r="H593" s="49"/>
      <c r="I593" s="50"/>
    </row>
    <row r="594" spans="8:9">
      <c r="H594" s="49"/>
      <c r="I594" s="50"/>
    </row>
    <row r="595" spans="8:9">
      <c r="H595" s="49"/>
      <c r="I595" s="50"/>
    </row>
    <row r="596" spans="8:9">
      <c r="H596" s="49"/>
      <c r="I596" s="50"/>
    </row>
    <row r="597" spans="8:9">
      <c r="H597" s="49"/>
      <c r="I597" s="50"/>
    </row>
    <row r="598" spans="8:9">
      <c r="H598" s="49"/>
      <c r="I598" s="50"/>
    </row>
    <row r="599" spans="8:9">
      <c r="H599" s="49"/>
      <c r="I599" s="50"/>
    </row>
    <row r="600" spans="8:9">
      <c r="H600" s="49"/>
      <c r="I600" s="50"/>
    </row>
    <row r="601" spans="8:9">
      <c r="H601" s="49"/>
      <c r="I601" s="50"/>
    </row>
    <row r="602" spans="8:9">
      <c r="H602" s="49"/>
      <c r="I602" s="50"/>
    </row>
    <row r="603" spans="8:9">
      <c r="H603" s="49"/>
      <c r="I603" s="50"/>
    </row>
    <row r="604" spans="8:9">
      <c r="H604" s="49"/>
      <c r="I604" s="50"/>
    </row>
    <row r="605" spans="8:9">
      <c r="H605" s="49"/>
      <c r="I605" s="50"/>
    </row>
    <row r="606" spans="8:9">
      <c r="H606" s="49"/>
      <c r="I606" s="50"/>
    </row>
    <row r="607" spans="8:9">
      <c r="H607" s="49"/>
      <c r="I607" s="50"/>
    </row>
    <row r="608" spans="8:9">
      <c r="H608" s="49"/>
      <c r="I608" s="50"/>
    </row>
    <row r="609" spans="8:9">
      <c r="H609" s="49"/>
      <c r="I609" s="50"/>
    </row>
    <row r="610" spans="8:9">
      <c r="H610" s="49"/>
      <c r="I610" s="50"/>
    </row>
    <row r="611" spans="8:9">
      <c r="H611" s="49"/>
      <c r="I611" s="50"/>
    </row>
    <row r="612" spans="8:9">
      <c r="H612" s="49"/>
      <c r="I612" s="50"/>
    </row>
    <row r="613" spans="8:9">
      <c r="H613" s="49"/>
      <c r="I613" s="50"/>
    </row>
    <row r="614" spans="8:9">
      <c r="H614" s="49"/>
      <c r="I614" s="50"/>
    </row>
    <row r="615" spans="8:9">
      <c r="H615" s="49"/>
      <c r="I615" s="50"/>
    </row>
    <row r="616" spans="8:9">
      <c r="H616" s="49"/>
      <c r="I616" s="50"/>
    </row>
    <row r="617" spans="8:9">
      <c r="H617" s="49"/>
      <c r="I617" s="50"/>
    </row>
    <row r="618" spans="8:9">
      <c r="H618" s="49"/>
      <c r="I618" s="50"/>
    </row>
    <row r="619" spans="8:9">
      <c r="H619" s="49"/>
      <c r="I619" s="50"/>
    </row>
    <row r="620" spans="8:9">
      <c r="H620" s="49"/>
      <c r="I620" s="50"/>
    </row>
    <row r="621" spans="8:9">
      <c r="H621" s="49"/>
      <c r="I621" s="50"/>
    </row>
    <row r="622" spans="8:9">
      <c r="H622" s="49"/>
      <c r="I622" s="50"/>
    </row>
    <row r="623" spans="8:9">
      <c r="H623" s="49"/>
      <c r="I623" s="50"/>
    </row>
    <row r="624" spans="8:9">
      <c r="H624" s="49"/>
      <c r="I624" s="50"/>
    </row>
    <row r="625" spans="8:9">
      <c r="H625" s="49"/>
      <c r="I625" s="50"/>
    </row>
    <row r="626" spans="8:9">
      <c r="H626" s="49"/>
      <c r="I626" s="50"/>
    </row>
    <row r="627" spans="8:9">
      <c r="H627" s="49"/>
      <c r="I627" s="50"/>
    </row>
    <row r="628" spans="8:9">
      <c r="H628" s="49"/>
      <c r="I628" s="50"/>
    </row>
    <row r="629" spans="8:9">
      <c r="H629" s="49"/>
      <c r="I629" s="50"/>
    </row>
    <row r="630" spans="8:9">
      <c r="H630" s="49"/>
      <c r="I630" s="50"/>
    </row>
    <row r="631" spans="8:9">
      <c r="H631" s="49"/>
      <c r="I631" s="50"/>
    </row>
    <row r="632" spans="8:9">
      <c r="H632" s="49"/>
      <c r="I632" s="50"/>
    </row>
    <row r="633" spans="8:9">
      <c r="H633" s="49"/>
      <c r="I633" s="50"/>
    </row>
    <row r="634" spans="8:9">
      <c r="H634" s="49"/>
      <c r="I634" s="50"/>
    </row>
    <row r="635" spans="8:9">
      <c r="H635" s="49"/>
      <c r="I635" s="50"/>
    </row>
    <row r="636" spans="8:9">
      <c r="H636" s="49"/>
      <c r="I636" s="50"/>
    </row>
    <row r="637" spans="8:9">
      <c r="H637" s="49"/>
      <c r="I637" s="50"/>
    </row>
    <row r="638" spans="8:9">
      <c r="H638" s="49"/>
      <c r="I638" s="50"/>
    </row>
    <row r="639" spans="8:9">
      <c r="H639" s="49"/>
      <c r="I639" s="50"/>
    </row>
    <row r="640" spans="8:9">
      <c r="H640" s="49"/>
      <c r="I640" s="50"/>
    </row>
    <row r="641" spans="8:9">
      <c r="H641" s="49"/>
      <c r="I641" s="50"/>
    </row>
    <row r="642" spans="8:9">
      <c r="H642" s="49"/>
      <c r="I642" s="50"/>
    </row>
    <row r="643" spans="8:9">
      <c r="H643" s="49"/>
      <c r="I643" s="50"/>
    </row>
    <row r="644" spans="8:9">
      <c r="H644" s="49"/>
      <c r="I644" s="50"/>
    </row>
    <row r="645" spans="8:9">
      <c r="H645" s="49"/>
      <c r="I645" s="50"/>
    </row>
    <row r="646" spans="8:9">
      <c r="H646" s="49"/>
      <c r="I646" s="50"/>
    </row>
    <row r="647" spans="8:9">
      <c r="H647" s="49"/>
      <c r="I647" s="50"/>
    </row>
    <row r="648" spans="8:9">
      <c r="H648" s="49"/>
      <c r="I648" s="50"/>
    </row>
    <row r="649" spans="8:9">
      <c r="H649" s="49"/>
      <c r="I649" s="50"/>
    </row>
    <row r="650" spans="8:9">
      <c r="H650" s="49"/>
      <c r="I650" s="50"/>
    </row>
    <row r="651" spans="8:9">
      <c r="H651" s="49"/>
      <c r="I651" s="50"/>
    </row>
    <row r="652" spans="8:9">
      <c r="H652" s="49"/>
      <c r="I652" s="50"/>
    </row>
    <row r="653" spans="8:9">
      <c r="H653" s="49"/>
      <c r="I653" s="50"/>
    </row>
    <row r="654" spans="8:9">
      <c r="H654" s="49"/>
      <c r="I654" s="50"/>
    </row>
    <row r="655" spans="8:9">
      <c r="H655" s="49"/>
      <c r="I655" s="50"/>
    </row>
    <row r="656" spans="8:9">
      <c r="H656" s="49"/>
      <c r="I656" s="50"/>
    </row>
    <row r="657" spans="8:9">
      <c r="H657" s="49"/>
      <c r="I657" s="50"/>
    </row>
    <row r="658" spans="8:9">
      <c r="H658" s="49"/>
      <c r="I658" s="50"/>
    </row>
    <row r="659" spans="8:9">
      <c r="H659" s="49"/>
      <c r="I659" s="50"/>
    </row>
    <row r="660" spans="8:9">
      <c r="H660" s="49"/>
      <c r="I660" s="50"/>
    </row>
    <row r="661" spans="8:9">
      <c r="H661" s="49"/>
      <c r="I661" s="50"/>
    </row>
    <row r="662" spans="8:9">
      <c r="H662" s="49"/>
      <c r="I662" s="50"/>
    </row>
    <row r="663" spans="8:9">
      <c r="H663" s="49"/>
      <c r="I663" s="50"/>
    </row>
    <row r="664" spans="8:9">
      <c r="H664" s="49"/>
      <c r="I664" s="50"/>
    </row>
    <row r="665" spans="8:9">
      <c r="H665" s="49"/>
      <c r="I665" s="50"/>
    </row>
    <row r="666" spans="8:9">
      <c r="H666" s="49"/>
      <c r="I666" s="50"/>
    </row>
    <row r="667" spans="8:9">
      <c r="H667" s="49"/>
      <c r="I667" s="50"/>
    </row>
    <row r="668" spans="8:9">
      <c r="H668" s="49"/>
      <c r="I668" s="50"/>
    </row>
    <row r="669" spans="8:9">
      <c r="H669" s="49"/>
      <c r="I669" s="50"/>
    </row>
    <row r="670" spans="8:9">
      <c r="H670" s="49"/>
      <c r="I670" s="50"/>
    </row>
    <row r="671" spans="8:9">
      <c r="H671" s="49"/>
      <c r="I671" s="50"/>
    </row>
    <row r="672" spans="8:9">
      <c r="H672" s="49"/>
      <c r="I672" s="50"/>
    </row>
    <row r="673" spans="8:9">
      <c r="H673" s="49"/>
      <c r="I673" s="50"/>
    </row>
    <row r="674" spans="8:9">
      <c r="H674" s="49"/>
      <c r="I674" s="50"/>
    </row>
    <row r="675" spans="8:9">
      <c r="H675" s="49"/>
      <c r="I675" s="50"/>
    </row>
    <row r="676" spans="8:9">
      <c r="H676" s="49"/>
      <c r="I676" s="50"/>
    </row>
    <row r="677" spans="8:9">
      <c r="H677" s="49"/>
      <c r="I677" s="50"/>
    </row>
    <row r="678" spans="8:9">
      <c r="H678" s="49"/>
      <c r="I678" s="50"/>
    </row>
    <row r="679" spans="8:9">
      <c r="H679" s="49"/>
      <c r="I679" s="50"/>
    </row>
    <row r="680" spans="8:9">
      <c r="H680" s="49"/>
      <c r="I680" s="50"/>
    </row>
    <row r="681" spans="8:9">
      <c r="H681" s="49"/>
      <c r="I681" s="50"/>
    </row>
    <row r="682" spans="8:9">
      <c r="H682" s="49"/>
      <c r="I682" s="50"/>
    </row>
    <row r="683" spans="8:9">
      <c r="H683" s="49"/>
      <c r="I683" s="50"/>
    </row>
    <row r="684" spans="8:9">
      <c r="H684" s="49"/>
      <c r="I684" s="50"/>
    </row>
    <row r="685" spans="8:9">
      <c r="H685" s="49"/>
      <c r="I685" s="50"/>
    </row>
    <row r="686" spans="8:9">
      <c r="H686" s="49"/>
      <c r="I686" s="50"/>
    </row>
    <row r="687" spans="8:9">
      <c r="H687" s="49"/>
      <c r="I687" s="50"/>
    </row>
    <row r="688" spans="8:9">
      <c r="H688" s="49"/>
      <c r="I688" s="50"/>
    </row>
    <row r="689" spans="8:9">
      <c r="H689" s="49"/>
      <c r="I689" s="50"/>
    </row>
    <row r="690" spans="8:9">
      <c r="H690" s="49"/>
      <c r="I690" s="50"/>
    </row>
    <row r="691" spans="8:9">
      <c r="H691" s="49"/>
      <c r="I691" s="50"/>
    </row>
    <row r="692" spans="8:9">
      <c r="H692" s="49"/>
      <c r="I692" s="50"/>
    </row>
    <row r="693" spans="8:9">
      <c r="H693" s="49"/>
      <c r="I693" s="50"/>
    </row>
    <row r="694" spans="8:9">
      <c r="H694" s="49"/>
      <c r="I694" s="50"/>
    </row>
    <row r="695" spans="8:9">
      <c r="H695" s="49"/>
      <c r="I695" s="50"/>
    </row>
    <row r="696" spans="8:9">
      <c r="H696" s="49"/>
      <c r="I696" s="50"/>
    </row>
    <row r="697" spans="8:9">
      <c r="H697" s="49"/>
      <c r="I697" s="50"/>
    </row>
    <row r="698" spans="8:9">
      <c r="H698" s="49"/>
      <c r="I698" s="50"/>
    </row>
    <row r="699" spans="8:9">
      <c r="H699" s="49"/>
      <c r="I699" s="50"/>
    </row>
    <row r="700" spans="8:9">
      <c r="H700" s="49"/>
      <c r="I700" s="50"/>
    </row>
    <row r="701" spans="8:9">
      <c r="H701" s="49"/>
      <c r="I701" s="50"/>
    </row>
    <row r="702" spans="8:9">
      <c r="H702" s="49"/>
      <c r="I702" s="50"/>
    </row>
    <row r="703" spans="8:9">
      <c r="H703" s="49"/>
      <c r="I703" s="50"/>
    </row>
    <row r="704" spans="8:9">
      <c r="H704" s="49"/>
      <c r="I704" s="50"/>
    </row>
    <row r="705" spans="8:9">
      <c r="H705" s="49"/>
      <c r="I705" s="50"/>
    </row>
    <row r="706" spans="8:9">
      <c r="H706" s="49"/>
      <c r="I706" s="50"/>
    </row>
    <row r="707" spans="8:9">
      <c r="H707" s="49"/>
      <c r="I707" s="50"/>
    </row>
    <row r="708" spans="8:9">
      <c r="H708" s="49"/>
      <c r="I708" s="50"/>
    </row>
    <row r="709" spans="8:9">
      <c r="H709" s="49"/>
      <c r="I709" s="50"/>
    </row>
    <row r="710" spans="8:9">
      <c r="H710" s="49"/>
      <c r="I710" s="50"/>
    </row>
    <row r="711" spans="8:9">
      <c r="H711" s="49"/>
      <c r="I711" s="50"/>
    </row>
    <row r="712" spans="8:9">
      <c r="H712" s="49"/>
      <c r="I712" s="50"/>
    </row>
    <row r="713" spans="8:9">
      <c r="H713" s="49"/>
      <c r="I713" s="50"/>
    </row>
    <row r="714" spans="8:9">
      <c r="H714" s="49"/>
      <c r="I714" s="50"/>
    </row>
    <row r="715" spans="8:9">
      <c r="H715" s="49"/>
      <c r="I715" s="50"/>
    </row>
    <row r="716" spans="8:9">
      <c r="H716" s="49"/>
      <c r="I716" s="50"/>
    </row>
    <row r="717" spans="8:9">
      <c r="H717" s="49"/>
      <c r="I717" s="50"/>
    </row>
    <row r="718" spans="8:9">
      <c r="H718" s="49"/>
      <c r="I718" s="50"/>
    </row>
    <row r="719" spans="8:9">
      <c r="H719" s="49"/>
      <c r="I719" s="50"/>
    </row>
    <row r="720" spans="8:9">
      <c r="H720" s="49"/>
      <c r="I720" s="50"/>
    </row>
    <row r="721" spans="8:9">
      <c r="H721" s="49"/>
      <c r="I721" s="50"/>
    </row>
    <row r="722" spans="8:9">
      <c r="H722" s="49"/>
      <c r="I722" s="50"/>
    </row>
    <row r="723" spans="8:9">
      <c r="H723" s="49"/>
      <c r="I723" s="50"/>
    </row>
    <row r="724" spans="8:9">
      <c r="H724" s="49"/>
      <c r="I724" s="50"/>
    </row>
    <row r="725" spans="8:9">
      <c r="H725" s="49"/>
      <c r="I725" s="50"/>
    </row>
    <row r="726" spans="8:9">
      <c r="H726" s="49"/>
      <c r="I726" s="50"/>
    </row>
    <row r="727" spans="8:9">
      <c r="H727" s="49"/>
      <c r="I727" s="50"/>
    </row>
    <row r="728" spans="8:9">
      <c r="H728" s="49"/>
      <c r="I728" s="50"/>
    </row>
    <row r="729" spans="8:9">
      <c r="H729" s="49"/>
      <c r="I729" s="50"/>
    </row>
    <row r="730" spans="8:9">
      <c r="H730" s="49"/>
      <c r="I730" s="50"/>
    </row>
    <row r="731" spans="8:9">
      <c r="H731" s="49"/>
      <c r="I731" s="50"/>
    </row>
    <row r="732" spans="8:9">
      <c r="H732" s="49"/>
      <c r="I732" s="50"/>
    </row>
    <row r="733" spans="8:9">
      <c r="H733" s="49"/>
      <c r="I733" s="50"/>
    </row>
    <row r="734" spans="8:9">
      <c r="H734" s="49"/>
      <c r="I734" s="50"/>
    </row>
    <row r="735" spans="8:9">
      <c r="H735" s="49"/>
      <c r="I735" s="50"/>
    </row>
    <row r="736" spans="8:9">
      <c r="H736" s="49"/>
      <c r="I736" s="50"/>
    </row>
    <row r="737" spans="8:9">
      <c r="H737" s="49"/>
      <c r="I737" s="50"/>
    </row>
    <row r="738" spans="8:9">
      <c r="H738" s="49"/>
      <c r="I738" s="50"/>
    </row>
    <row r="739" spans="8:9">
      <c r="H739" s="49"/>
      <c r="I739" s="50"/>
    </row>
    <row r="740" spans="8:9">
      <c r="H740" s="49"/>
      <c r="I740" s="50"/>
    </row>
    <row r="741" spans="8:9">
      <c r="H741" s="49"/>
      <c r="I741" s="50"/>
    </row>
    <row r="742" spans="8:9">
      <c r="H742" s="49"/>
      <c r="I742" s="50"/>
    </row>
    <row r="743" spans="8:9">
      <c r="H743" s="49"/>
      <c r="I743" s="50"/>
    </row>
    <row r="744" spans="8:9">
      <c r="H744" s="49"/>
      <c r="I744" s="50"/>
    </row>
    <row r="745" spans="8:9">
      <c r="H745" s="49"/>
      <c r="I745" s="50"/>
    </row>
    <row r="746" spans="8:9">
      <c r="H746" s="49"/>
      <c r="I746" s="50"/>
    </row>
    <row r="747" spans="8:9">
      <c r="H747" s="49"/>
      <c r="I747" s="50"/>
    </row>
    <row r="748" spans="8:9">
      <c r="H748" s="49"/>
      <c r="I748" s="50"/>
    </row>
    <row r="749" spans="8:9">
      <c r="H749" s="49"/>
      <c r="I749" s="50"/>
    </row>
    <row r="750" spans="8:9">
      <c r="H750" s="49"/>
      <c r="I750" s="50"/>
    </row>
    <row r="751" spans="8:9">
      <c r="H751" s="49"/>
      <c r="I751" s="50"/>
    </row>
    <row r="752" spans="8:9">
      <c r="H752" s="49"/>
      <c r="I752" s="50"/>
    </row>
    <row r="753" spans="8:9">
      <c r="H753" s="49"/>
      <c r="I753" s="50"/>
    </row>
    <row r="754" spans="8:9">
      <c r="H754" s="49"/>
      <c r="I754" s="50"/>
    </row>
    <row r="755" spans="8:9">
      <c r="H755" s="49"/>
      <c r="I755" s="50"/>
    </row>
    <row r="756" spans="8:9">
      <c r="H756" s="49"/>
      <c r="I756" s="50"/>
    </row>
    <row r="757" spans="8:9">
      <c r="H757" s="49"/>
      <c r="I757" s="50"/>
    </row>
    <row r="758" spans="8:9">
      <c r="H758" s="49"/>
      <c r="I758" s="50"/>
    </row>
    <row r="759" spans="8:9">
      <c r="H759" s="49"/>
      <c r="I759" s="50"/>
    </row>
    <row r="760" spans="8:9">
      <c r="H760" s="49"/>
      <c r="I760" s="50"/>
    </row>
    <row r="761" spans="8:9">
      <c r="H761" s="49"/>
      <c r="I761" s="50"/>
    </row>
    <row r="762" spans="8:9">
      <c r="H762" s="49"/>
      <c r="I762" s="50"/>
    </row>
    <row r="763" spans="8:9">
      <c r="H763" s="49"/>
      <c r="I763" s="50"/>
    </row>
    <row r="764" spans="8:9">
      <c r="H764" s="49"/>
      <c r="I764" s="50"/>
    </row>
    <row r="765" spans="8:9">
      <c r="H765" s="49"/>
      <c r="I765" s="50"/>
    </row>
    <row r="766" spans="8:9">
      <c r="H766" s="49"/>
      <c r="I766" s="50"/>
    </row>
    <row r="767" spans="8:9">
      <c r="H767" s="49"/>
      <c r="I767" s="50"/>
    </row>
    <row r="768" spans="8:9">
      <c r="H768" s="49"/>
      <c r="I768" s="50"/>
    </row>
    <row r="769" spans="8:9">
      <c r="H769" s="49"/>
      <c r="I769" s="50"/>
    </row>
    <row r="770" spans="8:9">
      <c r="H770" s="49"/>
      <c r="I770" s="50"/>
    </row>
    <row r="771" spans="8:9">
      <c r="H771" s="49"/>
      <c r="I771" s="50"/>
    </row>
    <row r="772" spans="8:9">
      <c r="H772" s="49"/>
      <c r="I772" s="50"/>
    </row>
    <row r="773" spans="8:9">
      <c r="H773" s="49"/>
      <c r="I773" s="50"/>
    </row>
    <row r="774" spans="8:9">
      <c r="H774" s="49"/>
      <c r="I774" s="50"/>
    </row>
    <row r="775" spans="8:9">
      <c r="H775" s="49"/>
      <c r="I775" s="50"/>
    </row>
    <row r="776" spans="8:9">
      <c r="H776" s="49"/>
      <c r="I776" s="50"/>
    </row>
    <row r="777" spans="8:9">
      <c r="H777" s="49"/>
      <c r="I777" s="50"/>
    </row>
    <row r="778" spans="8:9">
      <c r="H778" s="49"/>
      <c r="I778" s="50"/>
    </row>
    <row r="779" spans="8:9">
      <c r="H779" s="49"/>
      <c r="I779" s="50"/>
    </row>
    <row r="780" spans="8:9">
      <c r="H780" s="49"/>
      <c r="I780" s="50"/>
    </row>
    <row r="781" spans="8:9">
      <c r="H781" s="49"/>
      <c r="I781" s="50"/>
    </row>
    <row r="782" spans="8:9">
      <c r="H782" s="49"/>
      <c r="I782" s="50"/>
    </row>
    <row r="783" spans="8:9">
      <c r="H783" s="49"/>
      <c r="I783" s="50"/>
    </row>
    <row r="784" spans="8:9">
      <c r="H784" s="49"/>
      <c r="I784" s="50"/>
    </row>
    <row r="785" spans="8:9">
      <c r="H785" s="49"/>
      <c r="I785" s="50"/>
    </row>
    <row r="786" spans="8:9">
      <c r="H786" s="49"/>
      <c r="I786" s="50"/>
    </row>
    <row r="787" spans="8:9">
      <c r="H787" s="49"/>
      <c r="I787" s="50"/>
    </row>
    <row r="788" spans="8:9">
      <c r="H788" s="49"/>
      <c r="I788" s="50"/>
    </row>
    <row r="789" spans="8:9">
      <c r="H789" s="49"/>
      <c r="I789" s="50"/>
    </row>
    <row r="790" spans="8:9">
      <c r="H790" s="49"/>
      <c r="I790" s="50"/>
    </row>
    <row r="791" spans="8:9">
      <c r="H791" s="49"/>
      <c r="I791" s="50"/>
    </row>
    <row r="792" spans="8:9">
      <c r="H792" s="49"/>
      <c r="I792" s="50"/>
    </row>
    <row r="793" spans="8:9">
      <c r="H793" s="49"/>
      <c r="I793" s="50"/>
    </row>
    <row r="794" spans="8:9">
      <c r="H794" s="49"/>
      <c r="I794" s="50"/>
    </row>
    <row r="795" spans="8:9">
      <c r="H795" s="49"/>
      <c r="I795" s="50"/>
    </row>
    <row r="796" spans="8:9">
      <c r="H796" s="49"/>
      <c r="I796" s="50"/>
    </row>
    <row r="797" spans="8:9">
      <c r="H797" s="49"/>
      <c r="I797" s="50"/>
    </row>
    <row r="798" spans="8:9">
      <c r="H798" s="49"/>
      <c r="I798" s="50"/>
    </row>
    <row r="799" spans="8:9">
      <c r="H799" s="49"/>
      <c r="I799" s="50"/>
    </row>
    <row r="800" spans="8:9">
      <c r="H800" s="49"/>
      <c r="I800" s="50"/>
    </row>
    <row r="801" spans="8:9">
      <c r="H801" s="49"/>
      <c r="I801" s="50"/>
    </row>
    <row r="802" spans="8:9">
      <c r="H802" s="49"/>
      <c r="I802" s="50"/>
    </row>
    <row r="803" spans="8:9">
      <c r="H803" s="49"/>
      <c r="I803" s="50"/>
    </row>
    <row r="804" spans="8:9">
      <c r="H804" s="49"/>
      <c r="I804" s="50"/>
    </row>
    <row r="805" spans="8:9">
      <c r="H805" s="49"/>
      <c r="I805" s="50"/>
    </row>
    <row r="806" spans="8:9">
      <c r="H806" s="49"/>
      <c r="I806" s="50"/>
    </row>
    <row r="807" spans="8:9">
      <c r="H807" s="49"/>
      <c r="I807" s="50"/>
    </row>
    <row r="808" spans="8:9">
      <c r="H808" s="49"/>
      <c r="I808" s="50"/>
    </row>
    <row r="809" spans="8:9">
      <c r="H809" s="49"/>
      <c r="I809" s="50"/>
    </row>
    <row r="810" spans="8:9">
      <c r="H810" s="49"/>
      <c r="I810" s="50"/>
    </row>
    <row r="811" spans="8:9">
      <c r="H811" s="49"/>
      <c r="I811" s="50"/>
    </row>
    <row r="812" spans="8:9">
      <c r="H812" s="49"/>
      <c r="I812" s="50"/>
    </row>
    <row r="813" spans="8:9">
      <c r="H813" s="49"/>
      <c r="I813" s="50"/>
    </row>
    <row r="814" spans="8:9">
      <c r="H814" s="49"/>
      <c r="I814" s="50"/>
    </row>
    <row r="815" spans="8:9">
      <c r="H815" s="49"/>
      <c r="I815" s="50"/>
    </row>
    <row r="816" spans="8:9">
      <c r="H816" s="49"/>
      <c r="I816" s="50"/>
    </row>
    <row r="817" spans="8:9">
      <c r="H817" s="49"/>
      <c r="I817" s="50"/>
    </row>
    <row r="818" spans="8:9">
      <c r="H818" s="49"/>
      <c r="I818" s="50"/>
    </row>
    <row r="819" spans="8:9">
      <c r="H819" s="49"/>
      <c r="I819" s="50"/>
    </row>
    <row r="820" spans="8:9">
      <c r="H820" s="49"/>
      <c r="I820" s="50"/>
    </row>
    <row r="821" spans="8:9">
      <c r="H821" s="49"/>
      <c r="I821" s="50"/>
    </row>
    <row r="822" spans="8:9">
      <c r="H822" s="49"/>
      <c r="I822" s="50"/>
    </row>
    <row r="823" spans="8:9">
      <c r="H823" s="49"/>
      <c r="I823" s="50"/>
    </row>
    <row r="824" spans="8:9">
      <c r="H824" s="49"/>
      <c r="I824" s="50"/>
    </row>
    <row r="825" spans="8:9">
      <c r="H825" s="49"/>
      <c r="I825" s="50"/>
    </row>
    <row r="826" spans="8:9">
      <c r="H826" s="49"/>
      <c r="I826" s="50"/>
    </row>
    <row r="827" spans="8:9">
      <c r="H827" s="49"/>
      <c r="I827" s="50"/>
    </row>
    <row r="828" spans="8:9">
      <c r="H828" s="49"/>
      <c r="I828" s="50"/>
    </row>
    <row r="829" spans="8:9">
      <c r="H829" s="49"/>
      <c r="I829" s="50"/>
    </row>
    <row r="830" spans="8:9">
      <c r="H830" s="49"/>
      <c r="I830" s="50"/>
    </row>
    <row r="831" spans="8:9">
      <c r="H831" s="49"/>
      <c r="I831" s="50"/>
    </row>
    <row r="832" spans="8:9">
      <c r="H832" s="49"/>
      <c r="I832" s="50"/>
    </row>
    <row r="833" spans="8:9">
      <c r="H833" s="49"/>
      <c r="I833" s="50"/>
    </row>
    <row r="834" spans="8:9">
      <c r="H834" s="49"/>
      <c r="I834" s="50"/>
    </row>
    <row r="835" spans="8:9">
      <c r="H835" s="49"/>
      <c r="I835" s="50"/>
    </row>
    <row r="836" spans="8:9">
      <c r="H836" s="49"/>
      <c r="I836" s="50"/>
    </row>
    <row r="837" spans="8:9">
      <c r="H837" s="49"/>
      <c r="I837" s="50"/>
    </row>
    <row r="838" spans="8:9">
      <c r="H838" s="49"/>
      <c r="I838" s="50"/>
    </row>
    <row r="839" spans="8:9">
      <c r="H839" s="49"/>
      <c r="I839" s="50"/>
    </row>
    <row r="840" spans="8:9">
      <c r="H840" s="49"/>
      <c r="I840" s="50"/>
    </row>
    <row r="841" spans="8:9">
      <c r="H841" s="49"/>
      <c r="I841" s="50"/>
    </row>
    <row r="842" spans="8:9">
      <c r="H842" s="49"/>
      <c r="I842" s="50"/>
    </row>
    <row r="843" spans="8:9">
      <c r="H843" s="49"/>
      <c r="I843" s="50"/>
    </row>
    <row r="844" spans="8:9">
      <c r="H844" s="49"/>
      <c r="I844" s="50"/>
    </row>
    <row r="845" spans="8:9">
      <c r="H845" s="49"/>
      <c r="I845" s="50"/>
    </row>
    <row r="846" spans="8:9">
      <c r="H846" s="49"/>
      <c r="I846" s="50"/>
    </row>
    <row r="847" spans="8:9">
      <c r="H847" s="49"/>
      <c r="I847" s="50"/>
    </row>
    <row r="848" spans="8:9">
      <c r="H848" s="49"/>
      <c r="I848" s="50"/>
    </row>
    <row r="849" spans="8:9">
      <c r="H849" s="49"/>
      <c r="I849" s="50"/>
    </row>
    <row r="850" spans="8:9">
      <c r="H850" s="49"/>
      <c r="I850" s="50"/>
    </row>
    <row r="851" spans="8:9">
      <c r="H851" s="49"/>
      <c r="I851" s="50"/>
    </row>
    <row r="852" spans="8:9">
      <c r="H852" s="49"/>
      <c r="I852" s="50"/>
    </row>
    <row r="853" spans="8:9">
      <c r="H853" s="49"/>
      <c r="I853" s="50"/>
    </row>
    <row r="854" spans="8:9">
      <c r="H854" s="49"/>
      <c r="I854" s="50"/>
    </row>
    <row r="855" spans="8:9">
      <c r="H855" s="49"/>
      <c r="I855" s="50"/>
    </row>
    <row r="856" spans="8:9">
      <c r="H856" s="49"/>
      <c r="I856" s="50"/>
    </row>
    <row r="857" spans="8:9">
      <c r="H857" s="49"/>
      <c r="I857" s="50"/>
    </row>
    <row r="858" spans="8:9">
      <c r="H858" s="49"/>
      <c r="I858" s="50"/>
    </row>
    <row r="859" spans="8:9">
      <c r="H859" s="49"/>
      <c r="I859" s="50"/>
    </row>
    <row r="860" spans="8:9">
      <c r="H860" s="49"/>
      <c r="I860" s="50"/>
    </row>
    <row r="861" spans="8:9">
      <c r="H861" s="49"/>
      <c r="I861" s="50"/>
    </row>
    <row r="862" spans="8:9">
      <c r="H862" s="49"/>
      <c r="I862" s="50"/>
    </row>
    <row r="863" spans="8:9">
      <c r="H863" s="49"/>
      <c r="I863" s="50"/>
    </row>
    <row r="864" spans="8:9">
      <c r="H864" s="49"/>
      <c r="I864" s="50"/>
    </row>
    <row r="865" spans="8:9">
      <c r="H865" s="49"/>
      <c r="I865" s="50"/>
    </row>
    <row r="866" spans="8:9">
      <c r="H866" s="49"/>
      <c r="I866" s="50"/>
    </row>
    <row r="867" spans="8:9">
      <c r="H867" s="49"/>
      <c r="I867" s="50"/>
    </row>
    <row r="868" spans="8:9">
      <c r="H868" s="49"/>
      <c r="I868" s="50"/>
    </row>
    <row r="869" spans="8:9">
      <c r="H869" s="49"/>
      <c r="I869" s="50"/>
    </row>
    <row r="870" spans="8:9">
      <c r="H870" s="49"/>
      <c r="I870" s="50"/>
    </row>
    <row r="871" spans="8:9">
      <c r="H871" s="49"/>
      <c r="I871" s="50"/>
    </row>
    <row r="872" spans="8:9">
      <c r="H872" s="49"/>
      <c r="I872" s="50"/>
    </row>
    <row r="873" spans="8:9">
      <c r="H873" s="49"/>
      <c r="I873" s="50"/>
    </row>
    <row r="874" spans="8:9">
      <c r="H874" s="49"/>
      <c r="I874" s="50"/>
    </row>
    <row r="875" spans="8:9">
      <c r="H875" s="49"/>
      <c r="I875" s="50"/>
    </row>
    <row r="876" spans="8:9">
      <c r="H876" s="49"/>
      <c r="I876" s="50"/>
    </row>
    <row r="877" spans="8:9">
      <c r="H877" s="49"/>
      <c r="I877" s="50"/>
    </row>
    <row r="878" spans="8:9">
      <c r="H878" s="49"/>
      <c r="I878" s="50"/>
    </row>
    <row r="879" spans="8:9">
      <c r="H879" s="49"/>
      <c r="I879" s="50"/>
    </row>
    <row r="880" spans="8:9">
      <c r="H880" s="49"/>
      <c r="I880" s="50"/>
    </row>
    <row r="881" spans="8:9">
      <c r="H881" s="49"/>
      <c r="I881" s="50"/>
    </row>
    <row r="882" spans="8:9">
      <c r="H882" s="49"/>
      <c r="I882" s="50"/>
    </row>
    <row r="883" spans="8:9">
      <c r="H883" s="49"/>
      <c r="I883" s="50"/>
    </row>
    <row r="884" spans="8:9">
      <c r="H884" s="49"/>
      <c r="I884" s="50"/>
    </row>
    <row r="885" spans="8:9">
      <c r="H885" s="49"/>
      <c r="I885" s="50"/>
    </row>
    <row r="886" spans="8:9">
      <c r="H886" s="49"/>
      <c r="I886" s="50"/>
    </row>
    <row r="887" spans="8:9">
      <c r="H887" s="49"/>
      <c r="I887" s="50"/>
    </row>
    <row r="888" spans="8:9">
      <c r="H888" s="49"/>
      <c r="I888" s="50"/>
    </row>
    <row r="889" spans="8:9">
      <c r="H889" s="49"/>
      <c r="I889" s="50"/>
    </row>
    <row r="890" spans="8:9">
      <c r="H890" s="49"/>
      <c r="I890" s="50"/>
    </row>
    <row r="891" spans="8:9">
      <c r="H891" s="49"/>
      <c r="I891" s="50"/>
    </row>
    <row r="892" spans="8:9">
      <c r="H892" s="49"/>
      <c r="I892" s="50"/>
    </row>
    <row r="893" spans="8:9">
      <c r="H893" s="49"/>
      <c r="I893" s="50"/>
    </row>
    <row r="894" spans="8:9">
      <c r="H894" s="49"/>
      <c r="I894" s="50"/>
    </row>
    <row r="895" spans="8:9">
      <c r="H895" s="49"/>
      <c r="I895" s="50"/>
    </row>
    <row r="896" spans="8:9">
      <c r="H896" s="49"/>
      <c r="I896" s="50"/>
    </row>
    <row r="897" spans="8:9">
      <c r="H897" s="49"/>
      <c r="I897" s="50"/>
    </row>
    <row r="898" spans="8:9">
      <c r="H898" s="49"/>
      <c r="I898" s="50"/>
    </row>
    <row r="899" spans="8:9">
      <c r="H899" s="49"/>
      <c r="I899" s="50"/>
    </row>
    <row r="900" spans="8:9">
      <c r="H900" s="49"/>
      <c r="I900" s="50"/>
    </row>
    <row r="901" spans="8:9">
      <c r="H901" s="49"/>
      <c r="I901" s="50"/>
    </row>
    <row r="902" spans="8:9">
      <c r="H902" s="49"/>
      <c r="I902" s="50"/>
    </row>
    <row r="903" spans="8:9">
      <c r="H903" s="49"/>
      <c r="I903" s="50"/>
    </row>
    <row r="904" spans="8:9">
      <c r="H904" s="49"/>
      <c r="I904" s="50"/>
    </row>
    <row r="905" spans="8:9">
      <c r="H905" s="49"/>
      <c r="I905" s="50"/>
    </row>
    <row r="906" spans="8:9">
      <c r="H906" s="49"/>
      <c r="I906" s="50"/>
    </row>
    <row r="907" spans="8:9">
      <c r="H907" s="49"/>
      <c r="I907" s="50"/>
    </row>
    <row r="908" spans="8:9">
      <c r="H908" s="49"/>
      <c r="I908" s="50"/>
    </row>
    <row r="909" spans="8:9">
      <c r="H909" s="49"/>
      <c r="I909" s="50"/>
    </row>
    <row r="910" spans="8:9">
      <c r="H910" s="49"/>
      <c r="I910" s="50"/>
    </row>
    <row r="911" spans="8:9">
      <c r="H911" s="49"/>
      <c r="I911" s="50"/>
    </row>
    <row r="912" spans="8:9">
      <c r="H912" s="49"/>
      <c r="I912" s="50"/>
    </row>
    <row r="913" spans="8:9">
      <c r="H913" s="49"/>
      <c r="I913" s="50"/>
    </row>
    <row r="914" spans="8:9">
      <c r="H914" s="49"/>
      <c r="I914" s="50"/>
    </row>
    <row r="915" spans="8:9">
      <c r="H915" s="49"/>
      <c r="I915" s="50"/>
    </row>
    <row r="916" spans="8:9">
      <c r="H916" s="49"/>
      <c r="I916" s="50"/>
    </row>
    <row r="917" spans="8:9">
      <c r="H917" s="49"/>
      <c r="I917" s="50"/>
    </row>
    <row r="918" spans="8:9">
      <c r="H918" s="49"/>
      <c r="I918" s="50"/>
    </row>
    <row r="919" spans="8:9">
      <c r="H919" s="49"/>
      <c r="I919" s="50"/>
    </row>
    <row r="920" spans="8:9">
      <c r="H920" s="49"/>
      <c r="I920" s="50"/>
    </row>
    <row r="921" spans="8:9">
      <c r="H921" s="49"/>
      <c r="I921" s="50"/>
    </row>
    <row r="922" spans="8:9">
      <c r="H922" s="49"/>
      <c r="I922" s="50"/>
    </row>
    <row r="923" spans="8:9">
      <c r="H923" s="49"/>
      <c r="I923" s="50"/>
    </row>
    <row r="924" spans="8:9">
      <c r="H924" s="49"/>
      <c r="I924" s="50"/>
    </row>
    <row r="925" spans="8:9">
      <c r="H925" s="49"/>
      <c r="I925" s="50"/>
    </row>
    <row r="926" spans="8:9">
      <c r="H926" s="49"/>
      <c r="I926" s="50"/>
    </row>
    <row r="927" spans="8:9">
      <c r="H927" s="49"/>
      <c r="I927" s="50"/>
    </row>
    <row r="928" spans="8:9">
      <c r="H928" s="49"/>
      <c r="I928" s="50"/>
    </row>
    <row r="929" spans="8:9">
      <c r="H929" s="49"/>
      <c r="I929" s="50"/>
    </row>
    <row r="930" spans="8:9">
      <c r="H930" s="49"/>
      <c r="I930" s="50"/>
    </row>
    <row r="931" spans="8:9">
      <c r="H931" s="49"/>
      <c r="I931" s="50"/>
    </row>
    <row r="932" spans="8:9">
      <c r="H932" s="49"/>
      <c r="I932" s="50"/>
    </row>
    <row r="933" spans="8:9">
      <c r="H933" s="49"/>
      <c r="I933" s="50"/>
    </row>
    <row r="934" spans="8:9">
      <c r="H934" s="49"/>
      <c r="I934" s="50"/>
    </row>
    <row r="935" spans="8:9">
      <c r="H935" s="49"/>
      <c r="I935" s="50"/>
    </row>
    <row r="936" spans="8:9">
      <c r="H936" s="49"/>
      <c r="I936" s="50"/>
    </row>
    <row r="937" spans="8:9">
      <c r="H937" s="49"/>
      <c r="I937" s="50"/>
    </row>
    <row r="938" spans="8:9">
      <c r="H938" s="49"/>
      <c r="I938" s="50"/>
    </row>
    <row r="939" spans="8:9">
      <c r="H939" s="49"/>
      <c r="I939" s="50"/>
    </row>
    <row r="940" spans="8:9">
      <c r="H940" s="49"/>
      <c r="I940" s="50"/>
    </row>
    <row r="941" spans="8:9">
      <c r="H941" s="49"/>
      <c r="I941" s="50"/>
    </row>
    <row r="942" spans="8:9">
      <c r="H942" s="49"/>
      <c r="I942" s="50"/>
    </row>
    <row r="943" spans="8:9">
      <c r="H943" s="49"/>
      <c r="I943" s="50"/>
    </row>
    <row r="944" spans="8:9">
      <c r="H944" s="49"/>
      <c r="I944" s="50"/>
    </row>
    <row r="945" spans="8:9">
      <c r="H945" s="49"/>
      <c r="I945" s="50"/>
    </row>
    <row r="946" spans="8:9">
      <c r="H946" s="49"/>
      <c r="I946" s="50"/>
    </row>
    <row r="947" spans="8:9">
      <c r="H947" s="49"/>
      <c r="I947" s="50"/>
    </row>
    <row r="948" spans="8:9">
      <c r="H948" s="49"/>
      <c r="I948" s="50"/>
    </row>
    <row r="949" spans="8:9">
      <c r="H949" s="49"/>
      <c r="I949" s="50"/>
    </row>
    <row r="950" spans="8:9">
      <c r="H950" s="49"/>
      <c r="I950" s="50"/>
    </row>
    <row r="951" spans="8:9">
      <c r="H951" s="49"/>
      <c r="I951" s="50"/>
    </row>
    <row r="952" spans="8:9">
      <c r="H952" s="49"/>
      <c r="I952" s="50"/>
    </row>
    <row r="953" spans="8:9">
      <c r="H953" s="49"/>
      <c r="I953" s="50"/>
    </row>
    <row r="954" spans="8:9">
      <c r="H954" s="49"/>
      <c r="I954" s="50"/>
    </row>
    <row r="955" spans="8:9">
      <c r="H955" s="49"/>
      <c r="I955" s="50"/>
    </row>
    <row r="956" spans="8:9">
      <c r="H956" s="49"/>
      <c r="I956" s="50"/>
    </row>
    <row r="957" spans="8:9">
      <c r="H957" s="49"/>
      <c r="I957" s="50"/>
    </row>
    <row r="958" spans="8:9">
      <c r="H958" s="49"/>
      <c r="I958" s="50"/>
    </row>
    <row r="959" spans="8:9">
      <c r="H959" s="49"/>
      <c r="I959" s="50"/>
    </row>
    <row r="960" spans="8:9">
      <c r="H960" s="49"/>
      <c r="I960" s="50"/>
    </row>
    <row r="961" spans="8:9">
      <c r="H961" s="49"/>
      <c r="I961" s="50"/>
    </row>
    <row r="962" spans="8:9">
      <c r="H962" s="49"/>
      <c r="I962" s="50"/>
    </row>
    <row r="963" spans="8:9">
      <c r="H963" s="49"/>
      <c r="I963" s="50"/>
    </row>
    <row r="964" spans="8:9">
      <c r="H964" s="49"/>
      <c r="I964" s="50"/>
    </row>
    <row r="965" spans="8:9">
      <c r="H965" s="49"/>
      <c r="I965" s="50"/>
    </row>
    <row r="966" spans="8:9">
      <c r="H966" s="49"/>
      <c r="I966" s="50"/>
    </row>
    <row r="967" spans="8:9">
      <c r="H967" s="49"/>
      <c r="I967" s="50"/>
    </row>
    <row r="968" spans="8:9">
      <c r="H968" s="49"/>
      <c r="I968" s="50"/>
    </row>
    <row r="969" spans="8:9">
      <c r="H969" s="49"/>
      <c r="I969" s="50"/>
    </row>
    <row r="970" spans="8:9">
      <c r="H970" s="49"/>
      <c r="I970" s="50"/>
    </row>
    <row r="971" spans="8:9">
      <c r="H971" s="49"/>
      <c r="I971" s="50"/>
    </row>
    <row r="972" spans="8:9">
      <c r="H972" s="49"/>
      <c r="I972" s="50"/>
    </row>
    <row r="973" spans="8:9">
      <c r="H973" s="49"/>
      <c r="I973" s="50"/>
    </row>
    <row r="974" spans="8:9">
      <c r="H974" s="49"/>
      <c r="I974" s="50"/>
    </row>
    <row r="975" spans="8:9">
      <c r="H975" s="49"/>
      <c r="I975" s="50"/>
    </row>
    <row r="976" spans="8:9">
      <c r="H976" s="49"/>
      <c r="I976" s="50"/>
    </row>
    <row r="977" spans="8:9">
      <c r="H977" s="49"/>
      <c r="I977" s="50"/>
    </row>
    <row r="978" spans="8:9">
      <c r="H978" s="49"/>
      <c r="I978" s="50"/>
    </row>
    <row r="979" spans="8:9">
      <c r="H979" s="49"/>
      <c r="I979" s="50"/>
    </row>
    <row r="980" spans="8:9">
      <c r="H980" s="49"/>
      <c r="I980" s="50"/>
    </row>
    <row r="981" spans="8:9">
      <c r="H981" s="49"/>
      <c r="I981" s="50"/>
    </row>
    <row r="982" spans="8:9">
      <c r="H982" s="49"/>
      <c r="I982" s="50"/>
    </row>
    <row r="983" spans="8:9">
      <c r="H983" s="49"/>
      <c r="I983" s="50"/>
    </row>
    <row r="984" spans="8:9">
      <c r="H984" s="49"/>
      <c r="I984" s="50"/>
    </row>
    <row r="985" spans="8:9">
      <c r="H985" s="49"/>
      <c r="I985" s="50"/>
    </row>
    <row r="986" spans="8:9">
      <c r="H986" s="49"/>
      <c r="I986" s="50"/>
    </row>
    <row r="987" spans="8:9">
      <c r="H987" s="49"/>
      <c r="I987" s="50"/>
    </row>
    <row r="988" spans="8:9">
      <c r="H988" s="49"/>
      <c r="I988" s="50"/>
    </row>
    <row r="989" spans="8:9">
      <c r="H989" s="49"/>
      <c r="I989" s="50"/>
    </row>
    <row r="990" spans="8:9">
      <c r="H990" s="49"/>
      <c r="I990" s="50"/>
    </row>
    <row r="991" spans="8:9">
      <c r="H991" s="49"/>
      <c r="I991" s="50"/>
    </row>
    <row r="992" spans="8:9">
      <c r="H992" s="49"/>
      <c r="I992" s="50"/>
    </row>
    <row r="993" spans="8:9">
      <c r="H993" s="49"/>
      <c r="I993" s="50"/>
    </row>
    <row r="994" spans="8:9">
      <c r="H994" s="49"/>
      <c r="I994" s="50"/>
    </row>
    <row r="995" spans="8:9">
      <c r="H995" s="49"/>
      <c r="I995" s="50"/>
    </row>
    <row r="996" spans="8:9">
      <c r="H996" s="49"/>
      <c r="I996" s="50"/>
    </row>
    <row r="997" spans="8:9">
      <c r="H997" s="49"/>
      <c r="I997" s="50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showGridLines="0" workbookViewId="0"/>
  </sheetViews>
  <sheetFormatPr baseColWidth="10" defaultColWidth="14.42578125" defaultRowHeight="15" customHeight="1"/>
  <cols>
    <col min="1" max="1" width="33" customWidth="1"/>
    <col min="2" max="2" width="45.85546875" customWidth="1"/>
    <col min="3" max="25" width="10" customWidth="1"/>
  </cols>
  <sheetData>
    <row r="1" spans="1:2" ht="15.75" customHeight="1">
      <c r="A1" s="82" t="s">
        <v>125</v>
      </c>
      <c r="B1" s="83"/>
    </row>
    <row r="2" spans="1:2" ht="15.75" customHeight="1">
      <c r="A2" s="84"/>
      <c r="B2" s="85"/>
    </row>
    <row r="3" spans="1:2" ht="16.5" customHeight="1">
      <c r="A3" s="69" t="s">
        <v>126</v>
      </c>
      <c r="B3" s="70" t="s">
        <v>127</v>
      </c>
    </row>
    <row r="4" spans="1:2" ht="16.5" customHeight="1">
      <c r="A4" s="71" t="s">
        <v>128</v>
      </c>
      <c r="B4" s="71" t="s">
        <v>129</v>
      </c>
    </row>
    <row r="5" spans="1:2" ht="16.5" customHeight="1">
      <c r="A5" s="72" t="s">
        <v>130</v>
      </c>
      <c r="B5" s="72" t="s">
        <v>131</v>
      </c>
    </row>
    <row r="6" spans="1:2" ht="37.5" customHeight="1">
      <c r="A6" s="72" t="s">
        <v>132</v>
      </c>
      <c r="B6" s="72" t="s">
        <v>133</v>
      </c>
    </row>
    <row r="7" spans="1:2" ht="37.5" customHeight="1">
      <c r="A7" s="72" t="s">
        <v>134</v>
      </c>
      <c r="B7" s="72" t="s">
        <v>135</v>
      </c>
    </row>
    <row r="8" spans="1:2" ht="16.5" customHeight="1">
      <c r="A8" s="72" t="s">
        <v>136</v>
      </c>
      <c r="B8" s="72" t="s">
        <v>137</v>
      </c>
    </row>
    <row r="9" spans="1:2" ht="16.5" customHeight="1">
      <c r="A9" s="73" t="s">
        <v>138</v>
      </c>
      <c r="B9" s="74" t="s">
        <v>139</v>
      </c>
    </row>
    <row r="10" spans="1:2" ht="16.5" customHeight="1">
      <c r="A10" s="69" t="s">
        <v>140</v>
      </c>
      <c r="B10" s="69" t="s">
        <v>141</v>
      </c>
    </row>
    <row r="11" spans="1:2" ht="37.5" customHeight="1">
      <c r="A11" s="75" t="s">
        <v>142</v>
      </c>
      <c r="B11" s="75" t="s">
        <v>143</v>
      </c>
    </row>
    <row r="12" spans="1:2" ht="16.5" customHeight="1">
      <c r="A12" s="76" t="s">
        <v>144</v>
      </c>
      <c r="B12" s="76" t="s">
        <v>145</v>
      </c>
    </row>
    <row r="13" spans="1:2" ht="16.5" customHeight="1">
      <c r="A13" s="77" t="s">
        <v>146</v>
      </c>
      <c r="B13" s="77" t="s">
        <v>147</v>
      </c>
    </row>
    <row r="14" spans="1:2" ht="16.5" customHeight="1">
      <c r="A14" s="78" t="s">
        <v>148</v>
      </c>
      <c r="B14" s="78" t="s">
        <v>149</v>
      </c>
    </row>
    <row r="15" spans="1:2" ht="16.5" customHeight="1">
      <c r="A15" s="79" t="s">
        <v>150</v>
      </c>
      <c r="B15" s="79" t="s">
        <v>151</v>
      </c>
    </row>
    <row r="16" spans="1:2" ht="16.5" customHeight="1">
      <c r="A16" s="79" t="s">
        <v>152</v>
      </c>
      <c r="B16" s="80"/>
    </row>
    <row r="17" spans="1:2" ht="49.5" customHeight="1">
      <c r="A17" s="81" t="s">
        <v>153</v>
      </c>
      <c r="B17" s="81" t="s">
        <v>154</v>
      </c>
    </row>
    <row r="18" spans="1:2" ht="15.75" customHeight="1"/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Indice</vt:lpstr>
      <vt:lpstr>1991-1999</vt:lpstr>
      <vt:lpstr>2000-2008</vt:lpstr>
      <vt:lpstr>2009-2016</vt:lpstr>
      <vt:lpstr>2017-2022</vt:lpstr>
      <vt:lpstr>Ficha Tecnica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Dalmazzos</dc:creator>
  <cp:lastModifiedBy>daniel</cp:lastModifiedBy>
  <dcterms:created xsi:type="dcterms:W3CDTF">2007-05-14T19:46:46Z</dcterms:created>
  <dcterms:modified xsi:type="dcterms:W3CDTF">2023-10-09T18:56:24Z</dcterms:modified>
</cp:coreProperties>
</file>